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0\"/>
    </mc:Choice>
  </mc:AlternateContent>
  <xr:revisionPtr revIDLastSave="0" documentId="13_ncr:1_{316415E2-D3D8-49A4-B2EA-22F26EEC674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4" l="1"/>
  <c r="G20" i="4"/>
  <c r="G16" i="4"/>
  <c r="G17" i="4"/>
  <c r="G18" i="4"/>
  <c r="G19" i="4"/>
  <c r="G15" i="4"/>
  <c r="G13" i="4"/>
  <c r="G12" i="4"/>
  <c r="G8" i="4"/>
  <c r="G9" i="4"/>
  <c r="G10" i="4"/>
  <c r="G11" i="4"/>
  <c r="G7" i="4"/>
  <c r="G8" i="6"/>
  <c r="G16" i="6" s="1"/>
  <c r="G9" i="6"/>
  <c r="G17" i="6" s="1"/>
  <c r="G10" i="6"/>
  <c r="G11" i="6"/>
  <c r="G7" i="6"/>
  <c r="G15" i="6" s="1"/>
  <c r="F7" i="6"/>
  <c r="F8" i="6"/>
  <c r="F9" i="6"/>
  <c r="F10" i="6"/>
  <c r="F11" i="6"/>
  <c r="G18" i="6"/>
  <c r="G19" i="6"/>
  <c r="G20" i="6"/>
  <c r="G13" i="6" l="1"/>
  <c r="G21" i="6" s="1"/>
  <c r="G27" i="3"/>
  <c r="G28" i="3"/>
  <c r="G29" i="3"/>
  <c r="G30" i="3"/>
  <c r="G26" i="3"/>
  <c r="G21" i="3"/>
  <c r="G22" i="3"/>
  <c r="G23" i="3"/>
  <c r="G24" i="3"/>
  <c r="G20" i="3"/>
  <c r="G15" i="3"/>
  <c r="G16" i="3"/>
  <c r="G17" i="3"/>
  <c r="G18" i="3"/>
  <c r="G14" i="3"/>
  <c r="G9" i="3"/>
  <c r="G10" i="3"/>
  <c r="G11" i="3"/>
  <c r="G12" i="3"/>
  <c r="G8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F29" i="1"/>
  <c r="F28" i="1"/>
  <c r="F30" i="1"/>
  <c r="F27" i="1"/>
  <c r="N27" i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F20" i="4" l="1"/>
  <c r="F11" i="4"/>
  <c r="F12" i="4"/>
  <c r="F7" i="4"/>
  <c r="F20" i="6"/>
  <c r="F19" i="6"/>
  <c r="F19" i="4" s="1"/>
  <c r="F15" i="6"/>
  <c r="F15" i="4" s="1"/>
  <c r="F16" i="6"/>
  <c r="F16" i="4" s="1"/>
  <c r="F17" i="6"/>
  <c r="F17" i="4" s="1"/>
  <c r="F18" i="6"/>
  <c r="F18" i="4" s="1"/>
  <c r="F10" i="4" l="1"/>
  <c r="F8" i="4"/>
  <c r="F13" i="6"/>
  <c r="F9" i="4"/>
  <c r="F27" i="3"/>
  <c r="F28" i="3"/>
  <c r="F29" i="3"/>
  <c r="F30" i="3"/>
  <c r="F13" i="4" l="1"/>
  <c r="F21" i="6"/>
  <c r="F21" i="4" s="1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E10" i="4" l="1"/>
  <c r="E11" i="4"/>
  <c r="E12" i="4"/>
  <c r="E7" i="4"/>
  <c r="E8" i="6"/>
  <c r="E9" i="6"/>
  <c r="E10" i="6"/>
  <c r="E11" i="6"/>
  <c r="E7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9" i="4" l="1"/>
  <c r="E8" i="4"/>
  <c r="E13" i="6"/>
  <c r="E8" i="3"/>
  <c r="E13" i="4" l="1"/>
  <c r="D12" i="4"/>
  <c r="D8" i="4"/>
  <c r="D9" i="4"/>
  <c r="D10" i="4"/>
  <c r="D11" i="4"/>
  <c r="D7" i="4"/>
  <c r="C7" i="4"/>
  <c r="D8" i="6"/>
  <c r="D9" i="6"/>
  <c r="D13" i="6" s="1"/>
  <c r="D13" i="4" s="1"/>
  <c r="D10" i="6"/>
  <c r="D11" i="6"/>
  <c r="D7" i="6"/>
  <c r="P24" i="3"/>
  <c r="N27" i="3"/>
  <c r="N28" i="3"/>
  <c r="N29" i="3"/>
  <c r="N30" i="3"/>
  <c r="N26" i="3"/>
  <c r="N21" i="3"/>
  <c r="N23" i="3"/>
  <c r="N24" i="3"/>
  <c r="N20" i="3"/>
  <c r="N15" i="3"/>
  <c r="N16" i="3"/>
  <c r="N17" i="3"/>
  <c r="N18" i="3"/>
  <c r="N14" i="3"/>
  <c r="N9" i="3"/>
  <c r="N10" i="3"/>
  <c r="N11" i="3"/>
  <c r="N12" i="3"/>
  <c r="N8" i="3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2" i="4" l="1"/>
  <c r="C8" i="4"/>
  <c r="C9" i="4"/>
  <c r="C13" i="4" s="1"/>
  <c r="C10" i="4"/>
  <c r="C11" i="4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C8" i="3"/>
  <c r="C9" i="3"/>
  <c r="C10" i="3"/>
  <c r="C11" i="3"/>
  <c r="C12" i="3"/>
  <c r="N12" i="6"/>
  <c r="C7" i="6"/>
  <c r="C8" i="6"/>
  <c r="C9" i="6"/>
  <c r="C13" i="6" s="1"/>
  <c r="C10" i="6"/>
  <c r="C11" i="6"/>
  <c r="N12" i="4" l="1"/>
  <c r="B11" i="6"/>
  <c r="B27" i="3" l="1"/>
  <c r="O27" i="3" s="1"/>
  <c r="B28" i="3"/>
  <c r="O28" i="3" s="1"/>
  <c r="B29" i="3"/>
  <c r="B30" i="3"/>
  <c r="B26" i="3"/>
  <c r="O26" i="3" s="1"/>
  <c r="B21" i="3"/>
  <c r="B22" i="3"/>
  <c r="B23" i="3"/>
  <c r="B24" i="3"/>
  <c r="B20" i="3"/>
  <c r="B15" i="3"/>
  <c r="B16" i="3"/>
  <c r="B17" i="3"/>
  <c r="B18" i="3"/>
  <c r="B14" i="3"/>
  <c r="B12" i="3"/>
  <c r="O12" i="3" s="1"/>
  <c r="B9" i="3"/>
  <c r="O9" i="3" s="1"/>
  <c r="B10" i="3"/>
  <c r="O10" i="3" s="1"/>
  <c r="B11" i="3"/>
  <c r="O11" i="3" s="1"/>
  <c r="B8" i="3"/>
  <c r="O8" i="3" s="1"/>
  <c r="O30" i="3"/>
  <c r="O29" i="3"/>
  <c r="B80" i="4" l="1"/>
  <c r="C32" i="4" s="1"/>
  <c r="C20" i="4" s="1"/>
  <c r="M52" i="4"/>
  <c r="L52" i="4"/>
  <c r="K52" i="4"/>
  <c r="J52" i="4"/>
  <c r="I52" i="4"/>
  <c r="H52" i="4"/>
  <c r="G52" i="4"/>
  <c r="F52" i="4"/>
  <c r="E52" i="4"/>
  <c r="D52" i="4"/>
  <c r="C52" i="4"/>
  <c r="B52" i="4"/>
  <c r="B40" i="4" s="1"/>
  <c r="M51" i="4"/>
  <c r="L51" i="4"/>
  <c r="K51" i="4"/>
  <c r="J51" i="4"/>
  <c r="I51" i="4"/>
  <c r="H51" i="4"/>
  <c r="G51" i="4"/>
  <c r="F51" i="4"/>
  <c r="E51" i="4"/>
  <c r="D51" i="4"/>
  <c r="C51" i="4"/>
  <c r="B51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N39" i="4"/>
  <c r="L39" i="4"/>
  <c r="N32" i="4"/>
  <c r="M32" i="4"/>
  <c r="L32" i="4"/>
  <c r="K32" i="4"/>
  <c r="J32" i="4"/>
  <c r="J40" i="4" s="1"/>
  <c r="I32" i="4"/>
  <c r="I40" i="4" s="1"/>
  <c r="H32" i="4"/>
  <c r="G32" i="4"/>
  <c r="F32" i="4"/>
  <c r="F40" i="4" s="1"/>
  <c r="E32" i="4"/>
  <c r="M31" i="4"/>
  <c r="L31" i="4"/>
  <c r="K31" i="4"/>
  <c r="K39" i="4" s="1"/>
  <c r="J31" i="4"/>
  <c r="I31" i="4"/>
  <c r="I39" i="4" s="1"/>
  <c r="H31" i="4"/>
  <c r="G31" i="4"/>
  <c r="G39" i="4" s="1"/>
  <c r="F31" i="4"/>
  <c r="E31" i="4"/>
  <c r="D31" i="4"/>
  <c r="D39" i="4" s="1"/>
  <c r="C31" i="4"/>
  <c r="B31" i="4"/>
  <c r="M30" i="4"/>
  <c r="L30" i="4"/>
  <c r="L38" i="4" s="1"/>
  <c r="K30" i="4"/>
  <c r="K38" i="4" s="1"/>
  <c r="J30" i="4"/>
  <c r="I30" i="4"/>
  <c r="H30" i="4"/>
  <c r="H38" i="4" s="1"/>
  <c r="G30" i="4"/>
  <c r="F30" i="4"/>
  <c r="F38" i="4" s="1"/>
  <c r="E30" i="4"/>
  <c r="D30" i="4"/>
  <c r="D38" i="4" s="1"/>
  <c r="C30" i="4"/>
  <c r="B30" i="4"/>
  <c r="M29" i="4"/>
  <c r="L29" i="4"/>
  <c r="K29" i="4"/>
  <c r="K37" i="4" s="1"/>
  <c r="J29" i="4"/>
  <c r="I29" i="4"/>
  <c r="H29" i="4"/>
  <c r="G29" i="4"/>
  <c r="F29" i="4"/>
  <c r="F37" i="4" s="1"/>
  <c r="E29" i="4"/>
  <c r="E37" i="4" s="1"/>
  <c r="D29" i="4"/>
  <c r="C29" i="4"/>
  <c r="B29" i="4"/>
  <c r="M28" i="4"/>
  <c r="L28" i="4"/>
  <c r="K28" i="4"/>
  <c r="K36" i="4" s="1"/>
  <c r="J28" i="4"/>
  <c r="J36" i="4" s="1"/>
  <c r="I28" i="4"/>
  <c r="H28" i="4"/>
  <c r="H36" i="4" s="1"/>
  <c r="G28" i="4"/>
  <c r="F28" i="4"/>
  <c r="F36" i="4" s="1"/>
  <c r="E28" i="4"/>
  <c r="D28" i="4"/>
  <c r="C28" i="4"/>
  <c r="C16" i="4" s="1"/>
  <c r="B28" i="4"/>
  <c r="B36" i="4" s="1"/>
  <c r="M27" i="4"/>
  <c r="M35" i="4" s="1"/>
  <c r="L27" i="4"/>
  <c r="L33" i="4" s="1"/>
  <c r="K27" i="4"/>
  <c r="J27" i="4"/>
  <c r="I27" i="4"/>
  <c r="H27" i="4"/>
  <c r="H35" i="4" s="1"/>
  <c r="G27" i="4"/>
  <c r="G35" i="4" s="1"/>
  <c r="F27" i="4"/>
  <c r="E27" i="4"/>
  <c r="E35" i="4" s="1"/>
  <c r="D27" i="4"/>
  <c r="C27" i="4"/>
  <c r="B27" i="4"/>
  <c r="B20" i="4"/>
  <c r="B11" i="4"/>
  <c r="B10" i="4"/>
  <c r="B9" i="4"/>
  <c r="B8" i="4"/>
  <c r="B7" i="4"/>
  <c r="O88" i="3"/>
  <c r="O82" i="3"/>
  <c r="O76" i="3"/>
  <c r="O70" i="3"/>
  <c r="O59" i="3"/>
  <c r="N59" i="3"/>
  <c r="O58" i="3"/>
  <c r="P58" i="3" s="1"/>
  <c r="N58" i="3"/>
  <c r="O57" i="3"/>
  <c r="P57" i="3" s="1"/>
  <c r="N57" i="3"/>
  <c r="O56" i="3"/>
  <c r="P56" i="3" s="1"/>
  <c r="N56" i="3"/>
  <c r="O55" i="3"/>
  <c r="P55" i="3" s="1"/>
  <c r="N55" i="3"/>
  <c r="O53" i="3"/>
  <c r="N53" i="3"/>
  <c r="O52" i="3"/>
  <c r="P52" i="3" s="1"/>
  <c r="N52" i="3"/>
  <c r="O50" i="3"/>
  <c r="P50" i="3" s="1"/>
  <c r="N50" i="3"/>
  <c r="O49" i="3"/>
  <c r="P49" i="3" s="1"/>
  <c r="N49" i="3"/>
  <c r="O47" i="3"/>
  <c r="N47" i="3"/>
  <c r="O46" i="3"/>
  <c r="P46" i="3" s="1"/>
  <c r="N46" i="3"/>
  <c r="O45" i="3"/>
  <c r="P45" i="3" s="1"/>
  <c r="N45" i="3"/>
  <c r="O44" i="3"/>
  <c r="P44" i="3" s="1"/>
  <c r="N44" i="3"/>
  <c r="O43" i="3"/>
  <c r="P43" i="3" s="1"/>
  <c r="N43" i="3"/>
  <c r="O41" i="3"/>
  <c r="N41" i="3"/>
  <c r="O40" i="3"/>
  <c r="P40" i="3" s="1"/>
  <c r="N40" i="3"/>
  <c r="O39" i="3"/>
  <c r="P39" i="3" s="1"/>
  <c r="N39" i="3"/>
  <c r="O38" i="3"/>
  <c r="P38" i="3" s="1"/>
  <c r="N38" i="3"/>
  <c r="O37" i="3"/>
  <c r="P37" i="3" s="1"/>
  <c r="N37" i="3"/>
  <c r="O24" i="3"/>
  <c r="O23" i="3"/>
  <c r="O21" i="3"/>
  <c r="O20" i="3"/>
  <c r="O18" i="3"/>
  <c r="O17" i="3"/>
  <c r="O16" i="3"/>
  <c r="O15" i="3"/>
  <c r="O14" i="3"/>
  <c r="M52" i="6"/>
  <c r="L52" i="6"/>
  <c r="K52" i="6"/>
  <c r="J52" i="6"/>
  <c r="I52" i="6"/>
  <c r="G52" i="6"/>
  <c r="F52" i="6"/>
  <c r="H52" i="6"/>
  <c r="E52" i="6"/>
  <c r="D52" i="6"/>
  <c r="C52" i="6"/>
  <c r="B52" i="6"/>
  <c r="B40" i="6" s="1"/>
  <c r="N32" i="6"/>
  <c r="M32" i="6"/>
  <c r="L32" i="6"/>
  <c r="K32" i="6"/>
  <c r="J32" i="6"/>
  <c r="I32" i="6"/>
  <c r="I40" i="6" s="1"/>
  <c r="H32" i="6"/>
  <c r="G32" i="6"/>
  <c r="F32" i="6"/>
  <c r="E32" i="6"/>
  <c r="E20" i="6" s="1"/>
  <c r="E20" i="4" s="1"/>
  <c r="B80" i="6"/>
  <c r="C32" i="6" s="1"/>
  <c r="B20" i="6"/>
  <c r="E36" i="4" l="1"/>
  <c r="M36" i="4"/>
  <c r="L40" i="6"/>
  <c r="G53" i="4"/>
  <c r="G40" i="6"/>
  <c r="M37" i="4"/>
  <c r="F39" i="4"/>
  <c r="E53" i="4"/>
  <c r="M53" i="4"/>
  <c r="G40" i="4"/>
  <c r="B17" i="4"/>
  <c r="F33" i="4"/>
  <c r="D33" i="4"/>
  <c r="H40" i="4"/>
  <c r="H53" i="4"/>
  <c r="C37" i="4"/>
  <c r="C17" i="4"/>
  <c r="J40" i="6"/>
  <c r="C39" i="4"/>
  <c r="C19" i="4"/>
  <c r="I38" i="4"/>
  <c r="L35" i="4"/>
  <c r="J37" i="4"/>
  <c r="H39" i="4"/>
  <c r="F40" i="6"/>
  <c r="I35" i="4"/>
  <c r="D36" i="4"/>
  <c r="L36" i="4"/>
  <c r="G33" i="4"/>
  <c r="G41" i="4" s="1"/>
  <c r="B38" i="4"/>
  <c r="J38" i="4"/>
  <c r="E39" i="4"/>
  <c r="M39" i="4"/>
  <c r="K40" i="4"/>
  <c r="C53" i="4"/>
  <c r="K53" i="4"/>
  <c r="K40" i="6"/>
  <c r="H40" i="6"/>
  <c r="D35" i="4"/>
  <c r="B37" i="4"/>
  <c r="M38" i="4"/>
  <c r="C40" i="6"/>
  <c r="C20" i="6"/>
  <c r="B33" i="4"/>
  <c r="J33" i="4"/>
  <c r="H33" i="4"/>
  <c r="H41" i="4" s="1"/>
  <c r="C38" i="4"/>
  <c r="C18" i="4"/>
  <c r="C36" i="4"/>
  <c r="F53" i="4"/>
  <c r="N53" i="4"/>
  <c r="G36" i="4"/>
  <c r="E38" i="4"/>
  <c r="C33" i="4"/>
  <c r="C21" i="4" s="1"/>
  <c r="C15" i="4"/>
  <c r="K33" i="4"/>
  <c r="K41" i="4" s="1"/>
  <c r="B19" i="4"/>
  <c r="M33" i="4"/>
  <c r="M41" i="4" s="1"/>
  <c r="I53" i="4"/>
  <c r="I41" i="4" s="1"/>
  <c r="L40" i="4"/>
  <c r="I36" i="4"/>
  <c r="D37" i="4"/>
  <c r="L37" i="4"/>
  <c r="G38" i="4"/>
  <c r="B39" i="4"/>
  <c r="J39" i="4"/>
  <c r="E40" i="4"/>
  <c r="M40" i="4"/>
  <c r="B15" i="4"/>
  <c r="D53" i="4"/>
  <c r="I33" i="4"/>
  <c r="B16" i="4"/>
  <c r="L53" i="4"/>
  <c r="L41" i="4" s="1"/>
  <c r="B18" i="4"/>
  <c r="G37" i="4"/>
  <c r="C40" i="4"/>
  <c r="B13" i="4"/>
  <c r="B21" i="4" s="1"/>
  <c r="C41" i="4"/>
  <c r="F41" i="4"/>
  <c r="D32" i="4"/>
  <c r="D40" i="4" s="1"/>
  <c r="B35" i="4"/>
  <c r="J35" i="4"/>
  <c r="H37" i="4"/>
  <c r="N52" i="4"/>
  <c r="N40" i="4" s="1"/>
  <c r="E33" i="4"/>
  <c r="E41" i="4" s="1"/>
  <c r="C35" i="4"/>
  <c r="K35" i="4"/>
  <c r="I37" i="4"/>
  <c r="B53" i="4"/>
  <c r="B41" i="4" s="1"/>
  <c r="J53" i="4"/>
  <c r="F35" i="4"/>
  <c r="N52" i="6"/>
  <c r="N40" i="6" s="1"/>
  <c r="E40" i="6"/>
  <c r="M40" i="6"/>
  <c r="D32" i="6"/>
  <c r="N20" i="4" s="1"/>
  <c r="P59" i="3"/>
  <c r="D41" i="4" l="1"/>
  <c r="J41" i="4"/>
  <c r="D40" i="6"/>
  <c r="D20" i="6"/>
  <c r="D20" i="4" s="1"/>
  <c r="N39" i="6"/>
  <c r="N48" i="6"/>
  <c r="N49" i="6"/>
  <c r="N50" i="6"/>
  <c r="N47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C53" i="6" s="1"/>
  <c r="D49" i="6"/>
  <c r="E49" i="6"/>
  <c r="F49" i="6"/>
  <c r="G49" i="6"/>
  <c r="H49" i="6"/>
  <c r="I49" i="6"/>
  <c r="J49" i="6"/>
  <c r="K49" i="6"/>
  <c r="K53" i="6" s="1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B48" i="6"/>
  <c r="B49" i="6"/>
  <c r="B50" i="6"/>
  <c r="B51" i="6"/>
  <c r="B47" i="6"/>
  <c r="C27" i="6"/>
  <c r="D27" i="6"/>
  <c r="D15" i="6" s="1"/>
  <c r="D15" i="4" s="1"/>
  <c r="E27" i="6"/>
  <c r="E15" i="6" s="1"/>
  <c r="E15" i="4" s="1"/>
  <c r="F27" i="6"/>
  <c r="G27" i="6"/>
  <c r="H27" i="6"/>
  <c r="I27" i="6"/>
  <c r="J27" i="6"/>
  <c r="K27" i="6"/>
  <c r="K35" i="6" s="1"/>
  <c r="L27" i="6"/>
  <c r="M27" i="6"/>
  <c r="C28" i="6"/>
  <c r="D28" i="6"/>
  <c r="E28" i="6"/>
  <c r="F28" i="6"/>
  <c r="G28" i="6"/>
  <c r="H28" i="6"/>
  <c r="H36" i="6" s="1"/>
  <c r="I28" i="6"/>
  <c r="J28" i="6"/>
  <c r="K28" i="6"/>
  <c r="L28" i="6"/>
  <c r="M28" i="6"/>
  <c r="C29" i="6"/>
  <c r="C17" i="6" s="1"/>
  <c r="D29" i="6"/>
  <c r="D17" i="6" s="1"/>
  <c r="D17" i="4" s="1"/>
  <c r="E29" i="6"/>
  <c r="E17" i="6" s="1"/>
  <c r="E17" i="4" s="1"/>
  <c r="F29" i="6"/>
  <c r="G29" i="6"/>
  <c r="H29" i="6"/>
  <c r="I29" i="6"/>
  <c r="J29" i="6"/>
  <c r="K29" i="6"/>
  <c r="L29" i="6"/>
  <c r="M29" i="6"/>
  <c r="C30" i="6"/>
  <c r="C18" i="6" s="1"/>
  <c r="D30" i="6"/>
  <c r="D18" i="6" s="1"/>
  <c r="D18" i="4" s="1"/>
  <c r="E30" i="6"/>
  <c r="F30" i="6"/>
  <c r="F38" i="6" s="1"/>
  <c r="G30" i="6"/>
  <c r="G38" i="6" s="1"/>
  <c r="H30" i="6"/>
  <c r="I30" i="6"/>
  <c r="J30" i="6"/>
  <c r="J38" i="6" s="1"/>
  <c r="K30" i="6"/>
  <c r="L30" i="6"/>
  <c r="M30" i="6"/>
  <c r="C31" i="6"/>
  <c r="D31" i="6"/>
  <c r="E31" i="6"/>
  <c r="E19" i="6" s="1"/>
  <c r="E19" i="4" s="1"/>
  <c r="F31" i="6"/>
  <c r="G31" i="6"/>
  <c r="G39" i="6" s="1"/>
  <c r="H31" i="6"/>
  <c r="I31" i="6"/>
  <c r="J31" i="6"/>
  <c r="K31" i="6"/>
  <c r="K39" i="6" s="1"/>
  <c r="L31" i="6"/>
  <c r="L39" i="6" s="1"/>
  <c r="M31" i="6"/>
  <c r="B28" i="6"/>
  <c r="B29" i="6"/>
  <c r="B37" i="6" s="1"/>
  <c r="B30" i="6"/>
  <c r="B31" i="6"/>
  <c r="B27" i="6"/>
  <c r="B8" i="6"/>
  <c r="B9" i="6"/>
  <c r="B10" i="6"/>
  <c r="B7" i="6"/>
  <c r="O37" i="1"/>
  <c r="O88" i="1"/>
  <c r="O82" i="1"/>
  <c r="O76" i="1"/>
  <c r="O70" i="1"/>
  <c r="G53" i="6" l="1"/>
  <c r="D39" i="6"/>
  <c r="D19" i="6"/>
  <c r="D19" i="4" s="1"/>
  <c r="M36" i="6"/>
  <c r="E36" i="6"/>
  <c r="E16" i="6"/>
  <c r="E16" i="4" s="1"/>
  <c r="H35" i="6"/>
  <c r="L36" i="6"/>
  <c r="D36" i="6"/>
  <c r="D16" i="6"/>
  <c r="D16" i="4" s="1"/>
  <c r="G35" i="6"/>
  <c r="B16" i="6"/>
  <c r="B35" i="6"/>
  <c r="J39" i="6"/>
  <c r="M38" i="6"/>
  <c r="E38" i="6"/>
  <c r="E18" i="6"/>
  <c r="E18" i="4" s="1"/>
  <c r="K36" i="6"/>
  <c r="N51" i="6"/>
  <c r="N51" i="4"/>
  <c r="C39" i="6"/>
  <c r="C19" i="6"/>
  <c r="C36" i="6"/>
  <c r="C16" i="6"/>
  <c r="F35" i="6"/>
  <c r="L53" i="6"/>
  <c r="D53" i="6"/>
  <c r="C35" i="6"/>
  <c r="C15" i="6"/>
  <c r="N27" i="6"/>
  <c r="N27" i="4"/>
  <c r="H39" i="6"/>
  <c r="C38" i="6"/>
  <c r="I36" i="6"/>
  <c r="D35" i="6"/>
  <c r="B38" i="6"/>
  <c r="L35" i="6"/>
  <c r="B36" i="6"/>
  <c r="F39" i="6"/>
  <c r="I38" i="6"/>
  <c r="G36" i="6"/>
  <c r="J35" i="6"/>
  <c r="H53" i="6"/>
  <c r="K38" i="6"/>
  <c r="M39" i="6"/>
  <c r="E39" i="6"/>
  <c r="H38" i="6"/>
  <c r="K37" i="6"/>
  <c r="K33" i="6"/>
  <c r="K41" i="6" s="1"/>
  <c r="C37" i="6"/>
  <c r="C33" i="6"/>
  <c r="F36" i="6"/>
  <c r="I35" i="6"/>
  <c r="J37" i="6"/>
  <c r="J33" i="6"/>
  <c r="I37" i="6"/>
  <c r="I33" i="6"/>
  <c r="J53" i="6"/>
  <c r="N53" i="6"/>
  <c r="B18" i="6"/>
  <c r="H37" i="6"/>
  <c r="H33" i="6"/>
  <c r="H41" i="6" s="1"/>
  <c r="I53" i="6"/>
  <c r="B39" i="6"/>
  <c r="I39" i="6"/>
  <c r="L38" i="6"/>
  <c r="D38" i="6"/>
  <c r="G33" i="6"/>
  <c r="G41" i="6" s="1"/>
  <c r="G37" i="6"/>
  <c r="J36" i="6"/>
  <c r="M35" i="6"/>
  <c r="E35" i="6"/>
  <c r="F33" i="6"/>
  <c r="F37" i="6"/>
  <c r="M37" i="6"/>
  <c r="M33" i="6"/>
  <c r="E33" i="6"/>
  <c r="E21" i="6" s="1"/>
  <c r="E21" i="4" s="1"/>
  <c r="E37" i="6"/>
  <c r="F53" i="6"/>
  <c r="L33" i="6"/>
  <c r="L37" i="6"/>
  <c r="D33" i="6"/>
  <c r="D37" i="6"/>
  <c r="B53" i="6"/>
  <c r="M53" i="6"/>
  <c r="E53" i="6"/>
  <c r="B19" i="6"/>
  <c r="B13" i="6"/>
  <c r="B17" i="6"/>
  <c r="B33" i="6"/>
  <c r="B15" i="6"/>
  <c r="D41" i="6" l="1"/>
  <c r="D21" i="6"/>
  <c r="D21" i="4" s="1"/>
  <c r="B21" i="6"/>
  <c r="L41" i="6"/>
  <c r="C41" i="6"/>
  <c r="C21" i="6"/>
  <c r="M41" i="6"/>
  <c r="F41" i="6"/>
  <c r="I41" i="6"/>
  <c r="B41" i="6"/>
  <c r="J41" i="6"/>
  <c r="E41" i="6"/>
  <c r="O8" i="1" l="1"/>
  <c r="O9" i="1"/>
  <c r="O10" i="1"/>
  <c r="O11" i="1"/>
  <c r="O12" i="1"/>
  <c r="P11" i="3" l="1"/>
  <c r="P10" i="3"/>
  <c r="P9" i="3"/>
  <c r="N19" i="6"/>
  <c r="N19" i="4" s="1"/>
  <c r="P8" i="3"/>
  <c r="N10" i="6"/>
  <c r="N10" i="4"/>
  <c r="N9" i="6"/>
  <c r="N9" i="4"/>
  <c r="N11" i="6"/>
  <c r="N11" i="4"/>
  <c r="N8" i="6"/>
  <c r="N8" i="4"/>
  <c r="N15" i="6"/>
  <c r="N15" i="4" s="1"/>
  <c r="N7" i="6"/>
  <c r="N7" i="4"/>
  <c r="N37" i="1"/>
  <c r="N59" i="1"/>
  <c r="N58" i="1"/>
  <c r="N57" i="1"/>
  <c r="N56" i="1"/>
  <c r="N55" i="1"/>
  <c r="N53" i="1"/>
  <c r="N52" i="1"/>
  <c r="N50" i="1"/>
  <c r="N49" i="1"/>
  <c r="N47" i="1"/>
  <c r="N46" i="1"/>
  <c r="N45" i="1"/>
  <c r="N44" i="1"/>
  <c r="N43" i="1"/>
  <c r="N38" i="1"/>
  <c r="N39" i="1"/>
  <c r="N40" i="1"/>
  <c r="N41" i="1"/>
  <c r="P37" i="1"/>
  <c r="N18" i="6" l="1"/>
  <c r="N18" i="4" s="1"/>
  <c r="N17" i="6"/>
  <c r="N17" i="4" s="1"/>
  <c r="N16" i="6"/>
  <c r="N16" i="4" s="1"/>
  <c r="P12" i="3"/>
  <c r="N35" i="6"/>
  <c r="N35" i="4"/>
  <c r="N13" i="6"/>
  <c r="N13" i="4"/>
  <c r="O38" i="1"/>
  <c r="N28" i="4" s="1"/>
  <c r="O39" i="1"/>
  <c r="N29" i="4" s="1"/>
  <c r="N33" i="4" s="1"/>
  <c r="N41" i="4" s="1"/>
  <c r="O40" i="1"/>
  <c r="N30" i="4" s="1"/>
  <c r="O41" i="1"/>
  <c r="O43" i="1"/>
  <c r="P43" i="1" s="1"/>
  <c r="O44" i="1"/>
  <c r="P44" i="1" s="1"/>
  <c r="O45" i="1"/>
  <c r="P45" i="1" s="1"/>
  <c r="O46" i="1"/>
  <c r="P46" i="1" s="1"/>
  <c r="O47" i="1"/>
  <c r="O49" i="1"/>
  <c r="P49" i="1" s="1"/>
  <c r="O50" i="1"/>
  <c r="P50" i="1" s="1"/>
  <c r="O52" i="1"/>
  <c r="P52" i="1" s="1"/>
  <c r="O53" i="1"/>
  <c r="O55" i="1"/>
  <c r="P55" i="1" s="1"/>
  <c r="O56" i="1"/>
  <c r="P56" i="1" s="1"/>
  <c r="O57" i="1"/>
  <c r="P57" i="1" s="1"/>
  <c r="O58" i="1"/>
  <c r="P58" i="1" s="1"/>
  <c r="O59" i="1"/>
  <c r="P59" i="1" s="1"/>
  <c r="O21" i="1"/>
  <c r="O23" i="1"/>
  <c r="O24" i="1"/>
  <c r="O20" i="1"/>
  <c r="O15" i="1"/>
  <c r="O16" i="1"/>
  <c r="O17" i="1"/>
  <c r="O18" i="1"/>
  <c r="O14" i="1"/>
  <c r="O27" i="1" l="1"/>
  <c r="P27" i="3" s="1"/>
  <c r="P23" i="3"/>
  <c r="P20" i="3"/>
  <c r="P14" i="3"/>
  <c r="O26" i="1"/>
  <c r="P21" i="3"/>
  <c r="O28" i="1"/>
  <c r="P16" i="3"/>
  <c r="O30" i="1"/>
  <c r="P18" i="3"/>
  <c r="O29" i="1"/>
  <c r="P17" i="3"/>
  <c r="P15" i="3"/>
  <c r="N31" i="6"/>
  <c r="N31" i="4"/>
  <c r="N29" i="6"/>
  <c r="N33" i="6" s="1"/>
  <c r="N41" i="6" s="1"/>
  <c r="P39" i="1"/>
  <c r="N30" i="6"/>
  <c r="P40" i="1"/>
  <c r="N28" i="6"/>
  <c r="P38" i="1"/>
  <c r="P28" i="3" l="1"/>
  <c r="P29" i="3"/>
  <c r="P30" i="3"/>
  <c r="P26" i="3"/>
  <c r="N21" i="6"/>
  <c r="N21" i="4" s="1"/>
  <c r="N36" i="6"/>
  <c r="N36" i="4"/>
  <c r="N38" i="6"/>
  <c r="N38" i="4"/>
  <c r="N37" i="6"/>
  <c r="N37" i="4"/>
</calcChain>
</file>

<file path=xl/sharedStrings.xml><?xml version="1.0" encoding="utf-8"?>
<sst xmlns="http://schemas.openxmlformats.org/spreadsheetml/2006/main" count="428" uniqueCount="59">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</sst>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12">
    <cellStyle name="Komma" xfId="1" builtinId="3"/>
    <cellStyle name="Komma 2" xfId="8" xr:uid="{00000000-0005-0000-0000-000001000000}"/>
    <cellStyle name="Komma 3" xfId="10" xr:uid="{B672CAFD-28B8-4827-B8C5-80A4B6B5D148}"/>
    <cellStyle name="Komma 4" xfId="11" xr:uid="{58FD0B87-4976-4DF1-A406-DE8B735633E9}"/>
    <cellStyle name="Prozent 2" xfId="4" xr:uid="{00000000-0005-0000-0000-000002000000}"/>
    <cellStyle name="Prozent 3" xfId="6" xr:uid="{00000000-0005-0000-0000-000003000000}"/>
    <cellStyle name="Standard" xfId="0" builtinId="0"/>
    <cellStyle name="Standard 2" xfId="3" xr:uid="{00000000-0005-0000-0000-000005000000}"/>
    <cellStyle name="Standard 2 2" xfId="9" xr:uid="{00000000-0005-0000-0000-000006000000}"/>
    <cellStyle name="Standard 3" xfId="2" xr:uid="{00000000-0005-0000-0000-000007000000}"/>
    <cellStyle name="Standard 4" xfId="5" xr:uid="{00000000-0005-0000-0000-000008000000}"/>
    <cellStyle name="Standard 5" xfId="7" xr:uid="{00000000-0005-0000-0000-000009000000}"/>
  </cellStyles>
  <dxfs count="15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88"/>
  <sheetViews>
    <sheetView tabSelected="1"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6.54296875" customWidth="1"/>
    <col min="15" max="15" width="14.1796875" bestFit="1" customWidth="1"/>
    <col min="16" max="16" width="17.1796875" customWidth="1"/>
  </cols>
  <sheetData>
    <row r="2" spans="1:16" x14ac:dyDescent="0.35">
      <c r="A2" s="1" t="s">
        <v>24</v>
      </c>
    </row>
    <row r="4" spans="1:16" x14ac:dyDescent="0.35">
      <c r="B4" s="20">
        <v>2020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" customForma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s="1" customFormat="1" x14ac:dyDescent="0.35">
      <c r="B6" s="3" t="s">
        <v>12</v>
      </c>
      <c r="C6" s="3" t="s">
        <v>13</v>
      </c>
      <c r="D6" s="3" t="s">
        <v>0</v>
      </c>
      <c r="E6" s="3" t="s">
        <v>14</v>
      </c>
      <c r="F6" s="3" t="s">
        <v>1</v>
      </c>
      <c r="G6" s="3" t="s">
        <v>2</v>
      </c>
      <c r="H6" s="3" t="s">
        <v>3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21</v>
      </c>
      <c r="O6" s="3" t="s">
        <v>4</v>
      </c>
      <c r="P6" s="3" t="s">
        <v>4</v>
      </c>
    </row>
    <row r="7" spans="1:16" x14ac:dyDescent="0.3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35">
      <c r="A8" s="5" t="s">
        <v>6</v>
      </c>
      <c r="B8" s="6">
        <v>2093673</v>
      </c>
      <c r="C8" s="6">
        <v>2017461</v>
      </c>
      <c r="D8" s="6">
        <v>808454</v>
      </c>
      <c r="E8" s="6">
        <v>12632</v>
      </c>
      <c r="F8" s="6">
        <v>20202</v>
      </c>
      <c r="G8" s="6">
        <v>138124</v>
      </c>
      <c r="H8" s="6"/>
      <c r="I8" s="6"/>
      <c r="J8" s="6"/>
      <c r="K8" s="6"/>
      <c r="L8" s="6"/>
      <c r="M8" s="6"/>
      <c r="N8" s="8">
        <f>(G8/G37-1)*100</f>
        <v>-95.373055831918023</v>
      </c>
      <c r="O8" s="6">
        <f>SUM(B8:M8)</f>
        <v>5090546</v>
      </c>
      <c r="P8" s="8">
        <f>(O8/SUM(B37:G37)-1)*100</f>
        <v>-65.290757592855158</v>
      </c>
    </row>
    <row r="9" spans="1:16" x14ac:dyDescent="0.35">
      <c r="A9" s="5" t="s">
        <v>7</v>
      </c>
      <c r="B9" s="6">
        <v>1663642</v>
      </c>
      <c r="C9" s="6">
        <v>1631827</v>
      </c>
      <c r="D9" s="6">
        <v>656558</v>
      </c>
      <c r="E9" s="6">
        <v>12263</v>
      </c>
      <c r="F9" s="6">
        <v>19531</v>
      </c>
      <c r="G9" s="6">
        <v>120802</v>
      </c>
      <c r="H9" s="6"/>
      <c r="I9" s="6"/>
      <c r="J9" s="6"/>
      <c r="K9" s="6"/>
      <c r="L9" s="6"/>
      <c r="M9" s="6"/>
      <c r="N9" s="8">
        <f t="shared" ref="N9:N12" si="0">(G9/G38-1)*100</f>
        <v>-94.69910224112806</v>
      </c>
      <c r="O9" s="6">
        <f t="shared" ref="O9:O24" si="1">SUM(B9:M9)</f>
        <v>4104623</v>
      </c>
      <c r="P9" s="8">
        <f t="shared" ref="P9:P12" si="2">(O9/SUM(B38:G38)-1)*100</f>
        <v>-63.922966481313594</v>
      </c>
    </row>
    <row r="10" spans="1:16" x14ac:dyDescent="0.35">
      <c r="A10" s="5" t="s">
        <v>8</v>
      </c>
      <c r="B10" s="6">
        <v>426678</v>
      </c>
      <c r="C10" s="6">
        <v>384614</v>
      </c>
      <c r="D10" s="6">
        <v>150494</v>
      </c>
      <c r="E10" s="6">
        <v>324</v>
      </c>
      <c r="F10" s="6">
        <v>472</v>
      </c>
      <c r="G10" s="6">
        <v>17296</v>
      </c>
      <c r="H10" s="6"/>
      <c r="I10" s="6"/>
      <c r="J10" s="6"/>
      <c r="K10" s="6"/>
      <c r="L10" s="6"/>
      <c r="M10" s="6"/>
      <c r="N10" s="8">
        <f t="shared" si="0"/>
        <v>-97.493928979199154</v>
      </c>
      <c r="O10" s="6">
        <f t="shared" si="1"/>
        <v>979878</v>
      </c>
      <c r="P10" s="8">
        <f t="shared" si="2"/>
        <v>-69.251996201834942</v>
      </c>
    </row>
    <row r="11" spans="1:16" x14ac:dyDescent="0.35">
      <c r="A11" s="5" t="s">
        <v>9</v>
      </c>
      <c r="B11" s="6">
        <v>19507</v>
      </c>
      <c r="C11" s="6">
        <v>18627</v>
      </c>
      <c r="D11" s="6">
        <v>10479</v>
      </c>
      <c r="E11" s="6">
        <v>960</v>
      </c>
      <c r="F11" s="6">
        <v>1067</v>
      </c>
      <c r="G11" s="6">
        <v>2453</v>
      </c>
      <c r="H11" s="6"/>
      <c r="I11" s="6"/>
      <c r="J11" s="6"/>
      <c r="K11" s="6"/>
      <c r="L11" s="6"/>
      <c r="M11" s="6"/>
      <c r="N11" s="8">
        <f t="shared" si="0"/>
        <v>-89.914066033469027</v>
      </c>
      <c r="O11" s="6">
        <f t="shared" si="1"/>
        <v>53093</v>
      </c>
      <c r="P11" s="8">
        <f t="shared" si="2"/>
        <v>-58.483144749497583</v>
      </c>
    </row>
    <row r="12" spans="1:16" x14ac:dyDescent="0.35">
      <c r="A12" s="5" t="s">
        <v>10</v>
      </c>
      <c r="B12" s="10">
        <v>20356489.949999999</v>
      </c>
      <c r="C12" s="10">
        <v>20824035</v>
      </c>
      <c r="D12" s="10">
        <v>22143747</v>
      </c>
      <c r="E12" s="10">
        <v>14538631.26</v>
      </c>
      <c r="F12" s="10">
        <v>15574368.199999999</v>
      </c>
      <c r="G12" s="10">
        <v>14422685</v>
      </c>
      <c r="H12" s="10"/>
      <c r="I12" s="10"/>
      <c r="J12" s="10"/>
      <c r="K12" s="10"/>
      <c r="L12" s="10"/>
      <c r="M12" s="10"/>
      <c r="N12" s="8">
        <f t="shared" si="0"/>
        <v>-34.875186793212563</v>
      </c>
      <c r="O12" s="10">
        <f t="shared" si="1"/>
        <v>107859956.41000001</v>
      </c>
      <c r="P12" s="8">
        <f t="shared" si="2"/>
        <v>-20.682014121108651</v>
      </c>
    </row>
    <row r="13" spans="1:16" x14ac:dyDescent="0.35">
      <c r="A13" s="21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1:16" x14ac:dyDescent="0.35">
      <c r="A14" s="5" t="s">
        <v>6</v>
      </c>
      <c r="B14" s="6">
        <v>418096</v>
      </c>
      <c r="C14" s="6">
        <v>421567</v>
      </c>
      <c r="D14" s="6">
        <v>169388</v>
      </c>
      <c r="E14" s="6">
        <v>2370</v>
      </c>
      <c r="F14" s="6">
        <v>3081</v>
      </c>
      <c r="G14" s="6">
        <v>3348</v>
      </c>
      <c r="H14" s="6"/>
      <c r="I14" s="6"/>
      <c r="J14" s="6"/>
      <c r="K14" s="6"/>
      <c r="L14" s="6"/>
      <c r="M14" s="6"/>
      <c r="N14" s="8">
        <f>(G14/G43-1)*100</f>
        <v>-99.536008536999447</v>
      </c>
      <c r="O14" s="6">
        <f t="shared" si="1"/>
        <v>1017850</v>
      </c>
      <c r="P14" s="8">
        <f>(O14/SUM(B43:G43)-1)*100</f>
        <v>-68.699904394559866</v>
      </c>
    </row>
    <row r="15" spans="1:16" x14ac:dyDescent="0.35">
      <c r="A15" s="5" t="s">
        <v>7</v>
      </c>
      <c r="B15" s="6">
        <v>413648</v>
      </c>
      <c r="C15" s="6">
        <v>419715</v>
      </c>
      <c r="D15" s="6">
        <v>168196</v>
      </c>
      <c r="E15" s="6">
        <v>2318</v>
      </c>
      <c r="F15" s="6">
        <v>3081</v>
      </c>
      <c r="G15" s="6">
        <v>3348</v>
      </c>
      <c r="H15" s="6"/>
      <c r="I15" s="6"/>
      <c r="J15" s="6"/>
      <c r="K15" s="6"/>
      <c r="L15" s="6"/>
      <c r="M15" s="6"/>
      <c r="N15" s="8">
        <f t="shared" ref="N15:N18" si="3">(G15/G44-1)*100</f>
        <v>-99.533628738944927</v>
      </c>
      <c r="O15" s="6">
        <f t="shared" si="1"/>
        <v>1010306</v>
      </c>
      <c r="P15" s="8">
        <f t="shared" ref="P15:P18" si="4">(O15/SUM(B44:G44)-1)*100</f>
        <v>-68.758810980332981</v>
      </c>
    </row>
    <row r="16" spans="1:16" x14ac:dyDescent="0.35">
      <c r="A16" s="5" t="s">
        <v>8</v>
      </c>
      <c r="B16" s="6">
        <v>4446</v>
      </c>
      <c r="C16" s="6">
        <v>1852</v>
      </c>
      <c r="D16" s="6">
        <v>1068</v>
      </c>
      <c r="E16" s="6">
        <v>0</v>
      </c>
      <c r="F16" s="6">
        <v>0</v>
      </c>
      <c r="G16" s="6">
        <v>0</v>
      </c>
      <c r="H16" s="6"/>
      <c r="I16" s="6"/>
      <c r="J16" s="6"/>
      <c r="K16" s="6"/>
      <c r="L16" s="6"/>
      <c r="M16" s="6"/>
      <c r="N16" s="8">
        <f t="shared" si="3"/>
        <v>-100</v>
      </c>
      <c r="O16" s="6">
        <f t="shared" si="1"/>
        <v>7366</v>
      </c>
      <c r="P16" s="8">
        <f t="shared" si="4"/>
        <v>-58.807739626439989</v>
      </c>
    </row>
    <row r="17" spans="1:16" x14ac:dyDescent="0.35">
      <c r="A17" s="5" t="s">
        <v>9</v>
      </c>
      <c r="B17" s="6">
        <v>3404</v>
      </c>
      <c r="C17" s="6">
        <v>3196</v>
      </c>
      <c r="D17" s="6">
        <v>1867</v>
      </c>
      <c r="E17" s="6">
        <v>259</v>
      </c>
      <c r="F17" s="6">
        <v>283</v>
      </c>
      <c r="G17" s="6">
        <v>280</v>
      </c>
      <c r="H17" s="6"/>
      <c r="I17" s="6"/>
      <c r="J17" s="6"/>
      <c r="K17" s="6"/>
      <c r="L17" s="6"/>
      <c r="M17" s="6"/>
      <c r="N17" s="8">
        <f t="shared" si="3"/>
        <v>-94.344576853160973</v>
      </c>
      <c r="O17" s="6">
        <f t="shared" si="1"/>
        <v>9289</v>
      </c>
      <c r="P17" s="8">
        <f t="shared" si="4"/>
        <v>-61.143645946624282</v>
      </c>
    </row>
    <row r="18" spans="1:16" x14ac:dyDescent="0.35">
      <c r="A18" s="5" t="s">
        <v>10</v>
      </c>
      <c r="B18" s="10">
        <v>1337267</v>
      </c>
      <c r="C18" s="10">
        <v>1396340</v>
      </c>
      <c r="D18" s="10">
        <v>1221243</v>
      </c>
      <c r="E18" s="10">
        <v>1161896</v>
      </c>
      <c r="F18" s="10">
        <v>1396162</v>
      </c>
      <c r="G18" s="10">
        <v>1439836</v>
      </c>
      <c r="H18" s="10"/>
      <c r="I18" s="10"/>
      <c r="J18" s="10"/>
      <c r="K18" s="10"/>
      <c r="L18" s="10"/>
      <c r="M18" s="10"/>
      <c r="N18" s="8">
        <f t="shared" si="3"/>
        <v>19.461598262963275</v>
      </c>
      <c r="O18" s="10">
        <f t="shared" si="1"/>
        <v>7952744</v>
      </c>
      <c r="P18" s="8">
        <f t="shared" si="4"/>
        <v>1.0228495813698446</v>
      </c>
    </row>
    <row r="19" spans="1:16" x14ac:dyDescent="0.35">
      <c r="A19" s="21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x14ac:dyDescent="0.35">
      <c r="A20" s="5" t="s">
        <v>6</v>
      </c>
      <c r="B20" s="6">
        <v>22649</v>
      </c>
      <c r="C20" s="6">
        <v>20818</v>
      </c>
      <c r="D20" s="6">
        <v>6420</v>
      </c>
      <c r="E20" s="6">
        <v>0</v>
      </c>
      <c r="F20" s="6">
        <v>0</v>
      </c>
      <c r="G20" s="6">
        <v>623</v>
      </c>
      <c r="H20" s="6"/>
      <c r="I20" s="6"/>
      <c r="J20" s="6"/>
      <c r="K20" s="6"/>
      <c r="L20" s="6"/>
      <c r="M20" s="6"/>
      <c r="N20" s="8">
        <f>(G20/G49-1)*100</f>
        <v>-98.993993024157092</v>
      </c>
      <c r="O20" s="6">
        <f t="shared" si="1"/>
        <v>50510</v>
      </c>
      <c r="P20" s="8">
        <f>(O20/SUM(B49:G49)-1)*100</f>
        <v>-76.835481932960022</v>
      </c>
    </row>
    <row r="21" spans="1:16" x14ac:dyDescent="0.35">
      <c r="A21" s="5" t="s">
        <v>7</v>
      </c>
      <c r="B21" s="6">
        <v>22649</v>
      </c>
      <c r="C21" s="6">
        <v>20818</v>
      </c>
      <c r="D21" s="6">
        <v>6420</v>
      </c>
      <c r="E21" s="6">
        <v>0</v>
      </c>
      <c r="F21" s="6">
        <v>0</v>
      </c>
      <c r="G21" s="6">
        <v>623</v>
      </c>
      <c r="H21" s="6"/>
      <c r="I21" s="6"/>
      <c r="J21" s="6"/>
      <c r="K21" s="6"/>
      <c r="L21" s="6"/>
      <c r="M21" s="6"/>
      <c r="N21" s="8">
        <f t="shared" ref="N21:N24" si="5">(G21/G50-1)*100</f>
        <v>-98.993993024157092</v>
      </c>
      <c r="O21" s="6">
        <f t="shared" si="1"/>
        <v>50510</v>
      </c>
      <c r="P21" s="8">
        <f t="shared" ref="P21:P24" si="6">(O21/SUM(B50:G50)-1)*100</f>
        <v>-76.808147223038489</v>
      </c>
    </row>
    <row r="22" spans="1:16" x14ac:dyDescent="0.3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35">
      <c r="A23" s="5" t="s">
        <v>9</v>
      </c>
      <c r="B23" s="6">
        <v>326</v>
      </c>
      <c r="C23" s="6">
        <v>309</v>
      </c>
      <c r="D23" s="6">
        <v>138</v>
      </c>
      <c r="E23" s="6">
        <v>0</v>
      </c>
      <c r="F23" s="6">
        <v>0</v>
      </c>
      <c r="G23" s="6">
        <v>24</v>
      </c>
      <c r="H23" s="6"/>
      <c r="I23" s="6"/>
      <c r="J23" s="6"/>
      <c r="K23" s="6"/>
      <c r="L23" s="6"/>
      <c r="M23" s="6"/>
      <c r="N23" s="8">
        <f t="shared" si="5"/>
        <v>-96.284829721362229</v>
      </c>
      <c r="O23" s="6">
        <f t="shared" si="1"/>
        <v>797</v>
      </c>
      <c r="P23" s="8">
        <f t="shared" si="6"/>
        <v>-69.913174782936963</v>
      </c>
    </row>
    <row r="24" spans="1:16" x14ac:dyDescent="0.35">
      <c r="A24" s="5" t="s">
        <v>10</v>
      </c>
      <c r="B24" s="10">
        <v>967</v>
      </c>
      <c r="C24" s="10">
        <v>1648</v>
      </c>
      <c r="D24" s="10">
        <v>1343</v>
      </c>
      <c r="E24" s="10">
        <v>0</v>
      </c>
      <c r="F24" s="10">
        <v>0</v>
      </c>
      <c r="G24" s="10">
        <v>4.7E-2</v>
      </c>
      <c r="H24" s="10"/>
      <c r="I24" s="10"/>
      <c r="J24" s="10"/>
      <c r="K24" s="10"/>
      <c r="L24" s="10"/>
      <c r="M24" s="10"/>
      <c r="N24" s="8">
        <f t="shared" si="5"/>
        <v>-99.999240833467937</v>
      </c>
      <c r="O24" s="10">
        <f t="shared" si="1"/>
        <v>3958.047</v>
      </c>
      <c r="P24" s="8">
        <v>-85.3</v>
      </c>
    </row>
    <row r="25" spans="1:16" x14ac:dyDescent="0.35">
      <c r="A25" s="21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6" x14ac:dyDescent="0.35">
      <c r="A26" s="5" t="s">
        <v>6</v>
      </c>
      <c r="B26" s="6">
        <v>2534418</v>
      </c>
      <c r="C26" s="6">
        <v>2459846</v>
      </c>
      <c r="D26" s="6">
        <v>984262</v>
      </c>
      <c r="E26" s="6">
        <v>15002</v>
      </c>
      <c r="F26" s="6">
        <v>23283</v>
      </c>
      <c r="G26" s="6">
        <v>142095</v>
      </c>
      <c r="H26" s="6"/>
      <c r="I26" s="6"/>
      <c r="J26" s="6"/>
      <c r="K26" s="6"/>
      <c r="L26" s="6"/>
      <c r="M26" s="6"/>
      <c r="N26" s="8">
        <f>(G26/G55-1)*100</f>
        <v>-96.229604720775285</v>
      </c>
      <c r="O26" s="6">
        <f>SUM(O8+O14+O20)</f>
        <v>6158906</v>
      </c>
      <c r="P26" s="8">
        <f>(O26/SUM(B55:G55)-1)*100</f>
        <v>-66.0408339977959</v>
      </c>
    </row>
    <row r="27" spans="1:16" x14ac:dyDescent="0.35">
      <c r="A27" s="5" t="s">
        <v>7</v>
      </c>
      <c r="B27" s="6">
        <v>2099939</v>
      </c>
      <c r="C27" s="6">
        <v>2072360</v>
      </c>
      <c r="D27" s="6">
        <v>831174</v>
      </c>
      <c r="E27" s="6">
        <v>14581</v>
      </c>
      <c r="F27" s="6">
        <f>SUM(F9+F15+F21)</f>
        <v>22612</v>
      </c>
      <c r="G27" s="6">
        <v>124773</v>
      </c>
      <c r="H27" s="6"/>
      <c r="I27" s="6"/>
      <c r="J27" s="6"/>
      <c r="K27" s="6"/>
      <c r="L27" s="6"/>
      <c r="M27" s="6"/>
      <c r="N27" s="8">
        <f t="shared" ref="N27:N30" si="7">(G27/G56-1)*100</f>
        <v>-95.920728621365626</v>
      </c>
      <c r="O27" s="6">
        <f t="shared" ref="O27:O30" si="8">SUM(O9+O15+O21)</f>
        <v>5165439</v>
      </c>
      <c r="P27" s="8">
        <f t="shared" ref="P27:P30" si="9">(O27/SUM(B56:G56)-1)*100</f>
        <v>-65.166799423942209</v>
      </c>
    </row>
    <row r="28" spans="1:16" x14ac:dyDescent="0.35">
      <c r="A28" s="5" t="s">
        <v>8</v>
      </c>
      <c r="B28" s="6">
        <v>431124</v>
      </c>
      <c r="C28" s="6">
        <v>386466</v>
      </c>
      <c r="D28" s="6">
        <v>151562</v>
      </c>
      <c r="E28" s="6">
        <v>324</v>
      </c>
      <c r="F28" s="6">
        <f>SUM(F10+F16+F22)</f>
        <v>472</v>
      </c>
      <c r="G28" s="6">
        <v>17296</v>
      </c>
      <c r="H28" s="6"/>
      <c r="I28" s="6"/>
      <c r="J28" s="6"/>
      <c r="K28" s="6"/>
      <c r="L28" s="6"/>
      <c r="M28" s="6"/>
      <c r="N28" s="8">
        <f t="shared" si="7"/>
        <v>-97.506997875413319</v>
      </c>
      <c r="O28" s="6">
        <f t="shared" si="8"/>
        <v>987244</v>
      </c>
      <c r="P28" s="8">
        <f t="shared" si="9"/>
        <v>-69.193717695722896</v>
      </c>
    </row>
    <row r="29" spans="1:16" x14ac:dyDescent="0.35">
      <c r="A29" s="5" t="s">
        <v>9</v>
      </c>
      <c r="B29" s="6">
        <v>23237</v>
      </c>
      <c r="C29" s="6">
        <v>22132</v>
      </c>
      <c r="D29" s="6">
        <v>12484</v>
      </c>
      <c r="E29" s="6">
        <v>1219</v>
      </c>
      <c r="F29" s="6">
        <f>SUM(F11+F17+F23)</f>
        <v>1350</v>
      </c>
      <c r="G29" s="6">
        <v>2757</v>
      </c>
      <c r="H29" s="6"/>
      <c r="I29" s="6"/>
      <c r="J29" s="6"/>
      <c r="K29" s="6"/>
      <c r="L29" s="6"/>
      <c r="M29" s="6"/>
      <c r="N29" s="8">
        <f t="shared" si="7"/>
        <v>-90.78481181897186</v>
      </c>
      <c r="O29" s="6">
        <f t="shared" si="8"/>
        <v>63179</v>
      </c>
      <c r="P29" s="8">
        <f t="shared" si="9"/>
        <v>-59.091026819824144</v>
      </c>
    </row>
    <row r="30" spans="1:16" x14ac:dyDescent="0.35">
      <c r="A30" s="5" t="s">
        <v>10</v>
      </c>
      <c r="B30" s="10">
        <v>21694723.949999999</v>
      </c>
      <c r="C30" s="10">
        <v>22222023</v>
      </c>
      <c r="D30" s="10">
        <v>23366333</v>
      </c>
      <c r="E30" s="10">
        <v>15700527.26</v>
      </c>
      <c r="F30" s="10">
        <f t="shared" ref="F28:F30" si="10">SUM(F12+F18+F24)</f>
        <v>16970530.199999999</v>
      </c>
      <c r="G30" s="10">
        <v>15862521.047</v>
      </c>
      <c r="H30" s="10"/>
      <c r="I30" s="10"/>
      <c r="J30" s="10"/>
      <c r="K30" s="10"/>
      <c r="L30" s="10"/>
      <c r="M30" s="10"/>
      <c r="N30" s="8">
        <f t="shared" si="7"/>
        <v>-32.088636068396738</v>
      </c>
      <c r="O30" s="10">
        <f t="shared" si="8"/>
        <v>115816658.45700002</v>
      </c>
      <c r="P30" s="8">
        <f t="shared" si="9"/>
        <v>-19.506450661018825</v>
      </c>
    </row>
    <row r="31" spans="1:16" x14ac:dyDescent="0.35">
      <c r="A31" s="18" t="s">
        <v>25</v>
      </c>
    </row>
    <row r="33" spans="1:16" x14ac:dyDescent="0.35">
      <c r="B33" s="20">
        <v>2019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x14ac:dyDescent="0.35">
      <c r="A35" s="1"/>
      <c r="B35" s="3" t="s">
        <v>12</v>
      </c>
      <c r="C35" s="3" t="s">
        <v>13</v>
      </c>
      <c r="D35" s="3" t="s">
        <v>0</v>
      </c>
      <c r="E35" s="3" t="s">
        <v>14</v>
      </c>
      <c r="F35" s="3" t="s">
        <v>1</v>
      </c>
      <c r="G35" s="3" t="s">
        <v>2</v>
      </c>
      <c r="H35" s="3" t="s">
        <v>3</v>
      </c>
      <c r="I35" s="3" t="s">
        <v>15</v>
      </c>
      <c r="J35" s="3" t="s">
        <v>16</v>
      </c>
      <c r="K35" s="3" t="s">
        <v>17</v>
      </c>
      <c r="L35" s="3" t="s">
        <v>18</v>
      </c>
      <c r="M35" s="3" t="s">
        <v>19</v>
      </c>
      <c r="N35" s="3" t="s">
        <v>21</v>
      </c>
      <c r="O35" s="3" t="s">
        <v>4</v>
      </c>
      <c r="P35" s="3" t="s">
        <v>4</v>
      </c>
    </row>
    <row r="36" spans="1:16" x14ac:dyDescent="0.35">
      <c r="A36" s="21" t="s">
        <v>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x14ac:dyDescent="0.35">
      <c r="A37" s="5" t="s">
        <v>6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35">
      <c r="A38" s="5" t="s">
        <v>7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11">(M38/M67-1)*100</f>
        <v>10.54310753981833</v>
      </c>
      <c r="O38" s="6">
        <f t="shared" ref="O38:O41" si="12">SUM(B38:M38)</f>
        <v>24318315</v>
      </c>
      <c r="P38" s="8">
        <f t="shared" ref="P38:P40" si="13">(O38/O67-1)*100</f>
        <v>20.010431563627627</v>
      </c>
    </row>
    <row r="39" spans="1:16" x14ac:dyDescent="0.35">
      <c r="A39" s="5" t="s">
        <v>8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11"/>
        <v>16.425514571020994</v>
      </c>
      <c r="O39" s="6">
        <f t="shared" si="12"/>
        <v>7189864</v>
      </c>
      <c r="P39" s="8">
        <f t="shared" si="13"/>
        <v>7.6439746680041276</v>
      </c>
    </row>
    <row r="40" spans="1:16" x14ac:dyDescent="0.35">
      <c r="A40" s="5" t="s">
        <v>9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11"/>
        <v>5.0582075135986893</v>
      </c>
      <c r="O40" s="6">
        <f t="shared" si="12"/>
        <v>266802</v>
      </c>
      <c r="P40" s="8">
        <f t="shared" si="13"/>
        <v>10.704386649184251</v>
      </c>
    </row>
    <row r="41" spans="1:16" x14ac:dyDescent="0.35">
      <c r="A41" s="5" t="s">
        <v>10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11"/>
        <v>-3.1967245127298316</v>
      </c>
      <c r="O41" s="12">
        <f t="shared" si="12"/>
        <v>283806039.91000009</v>
      </c>
      <c r="P41" s="8">
        <v>-3.9</v>
      </c>
    </row>
    <row r="42" spans="1:16" x14ac:dyDescent="0.35">
      <c r="A42" s="21" t="s">
        <v>22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x14ac:dyDescent="0.35">
      <c r="A43" s="5" t="s">
        <v>6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14">SUM(B43:M43)</f>
        <v>7310289</v>
      </c>
      <c r="P43" s="8">
        <f>(O43/O72-1)*100</f>
        <v>7.3751314044861127</v>
      </c>
    </row>
    <row r="44" spans="1:16" x14ac:dyDescent="0.35">
      <c r="A44" s="5" t="s">
        <v>7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15">(M44/M73-1)*100</f>
        <v>14.89853027058594</v>
      </c>
      <c r="O44" s="6">
        <f t="shared" si="14"/>
        <v>7262251</v>
      </c>
      <c r="P44" s="8">
        <f t="shared" ref="P44:P46" si="16">(O44/O73-1)*100</f>
        <v>7.4268721503166768</v>
      </c>
    </row>
    <row r="45" spans="1:16" x14ac:dyDescent="0.35">
      <c r="A45" s="5" t="s">
        <v>8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15"/>
        <v>46.443030653556974</v>
      </c>
      <c r="O45" s="6">
        <f t="shared" si="14"/>
        <v>47782</v>
      </c>
      <c r="P45" s="8">
        <f t="shared" si="16"/>
        <v>3.1384907615265023</v>
      </c>
    </row>
    <row r="46" spans="1:16" x14ac:dyDescent="0.35">
      <c r="A46" s="5" t="s">
        <v>9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15"/>
        <v>13.394495412844032</v>
      </c>
      <c r="O46" s="6">
        <f t="shared" si="14"/>
        <v>51910</v>
      </c>
      <c r="P46" s="8">
        <f t="shared" si="16"/>
        <v>6.5104540698032398</v>
      </c>
    </row>
    <row r="47" spans="1:16" x14ac:dyDescent="0.35">
      <c r="A47" s="5" t="s">
        <v>10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15"/>
        <v>34.212872580818711</v>
      </c>
      <c r="O47" s="11">
        <f t="shared" si="14"/>
        <v>16422226</v>
      </c>
      <c r="P47" s="8">
        <v>3.7</v>
      </c>
    </row>
    <row r="48" spans="1:16" x14ac:dyDescent="0.35">
      <c r="A48" s="21" t="s">
        <v>23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  <row r="49" spans="1:16" x14ac:dyDescent="0.35">
      <c r="A49" s="5" t="s">
        <v>6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17">SUM(B49:M49)</f>
        <v>555325</v>
      </c>
      <c r="P49" s="8">
        <f>(O49/O78-1)*100</f>
        <v>2.9233512247197613</v>
      </c>
    </row>
    <row r="50" spans="1:16" x14ac:dyDescent="0.35">
      <c r="A50" s="5" t="s">
        <v>7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8">(M50/M79-1)*100</f>
        <v>-10.848584501000857</v>
      </c>
      <c r="O50" s="6">
        <f t="shared" si="17"/>
        <v>555068</v>
      </c>
      <c r="P50" s="8">
        <f t="shared" ref="P50:P52" si="19">(O50/O79-1)*100</f>
        <v>5.4648816467986361</v>
      </c>
    </row>
    <row r="51" spans="1:16" x14ac:dyDescent="0.35">
      <c r="A51" s="5" t="s">
        <v>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35">
      <c r="A52" s="5" t="s">
        <v>9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8"/>
        <v>-15.609756097560979</v>
      </c>
      <c r="O52" s="6">
        <f t="shared" si="17"/>
        <v>6028</v>
      </c>
      <c r="P52" s="8">
        <f t="shared" si="19"/>
        <v>-5.0110305704380682</v>
      </c>
    </row>
    <row r="53" spans="1:16" x14ac:dyDescent="0.35">
      <c r="A53" s="5" t="s">
        <v>10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8"/>
        <v>-57.727699530516432</v>
      </c>
      <c r="O53" s="11">
        <f t="shared" si="17"/>
        <v>38006</v>
      </c>
      <c r="P53" s="8">
        <v>-40.9</v>
      </c>
    </row>
    <row r="54" spans="1:16" x14ac:dyDescent="0.35">
      <c r="A54" s="21" t="s">
        <v>11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x14ac:dyDescent="0.35">
      <c r="A55" s="5" t="s">
        <v>6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20">SUM(B55:M55)</f>
        <v>39527803</v>
      </c>
      <c r="P55" s="8">
        <f>(O55/O84-1)*100</f>
        <v>14.95646025634243</v>
      </c>
    </row>
    <row r="56" spans="1:16" x14ac:dyDescent="0.35">
      <c r="A56" s="5" t="s">
        <v>7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21">(M56/M85-1)*100</f>
        <v>11.072425625834104</v>
      </c>
      <c r="O56" s="6">
        <f t="shared" si="20"/>
        <v>32135634</v>
      </c>
      <c r="P56" s="8">
        <f t="shared" ref="P56:P59" si="22">(O56/O85-1)*100</f>
        <v>16.644820317163123</v>
      </c>
    </row>
    <row r="57" spans="1:16" x14ac:dyDescent="0.35">
      <c r="A57" s="5" t="s">
        <v>8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21"/>
        <v>16.687625309960662</v>
      </c>
      <c r="O57" s="6">
        <f t="shared" si="20"/>
        <v>7237646</v>
      </c>
      <c r="P57" s="8">
        <f t="shared" si="22"/>
        <v>7.6129396392426107</v>
      </c>
    </row>
    <row r="58" spans="1:16" x14ac:dyDescent="0.35">
      <c r="A58" s="5" t="s">
        <v>9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21"/>
        <v>5.8627039527215041</v>
      </c>
      <c r="O58" s="6">
        <f t="shared" si="20"/>
        <v>324740</v>
      </c>
      <c r="P58" s="8">
        <f t="shared" si="22"/>
        <v>9.6772232485722078</v>
      </c>
    </row>
    <row r="59" spans="1:16" x14ac:dyDescent="0.35">
      <c r="A59" s="5" t="s">
        <v>10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21"/>
        <v>-1.4321558762392939</v>
      </c>
      <c r="O59" s="11">
        <f t="shared" si="20"/>
        <v>300266271.91000009</v>
      </c>
      <c r="P59" s="8">
        <f t="shared" si="22"/>
        <v>-3.5859793114276006</v>
      </c>
    </row>
    <row r="62" spans="1:16" x14ac:dyDescent="0.35">
      <c r="B62" s="20">
        <v>2018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3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35">
      <c r="A64" s="1"/>
      <c r="B64" s="4" t="s">
        <v>12</v>
      </c>
      <c r="C64" s="4" t="s">
        <v>13</v>
      </c>
      <c r="D64" s="4" t="s">
        <v>0</v>
      </c>
      <c r="E64" s="4" t="s">
        <v>14</v>
      </c>
      <c r="F64" s="4" t="s">
        <v>1</v>
      </c>
      <c r="G64" s="4" t="s">
        <v>2</v>
      </c>
      <c r="H64" s="4" t="s">
        <v>3</v>
      </c>
      <c r="I64" s="4" t="s">
        <v>15</v>
      </c>
      <c r="J64" s="4" t="s">
        <v>16</v>
      </c>
      <c r="K64" s="4" t="s">
        <v>17</v>
      </c>
      <c r="L64" s="4" t="s">
        <v>18</v>
      </c>
      <c r="M64" s="4" t="s">
        <v>19</v>
      </c>
      <c r="N64" s="4" t="s">
        <v>21</v>
      </c>
      <c r="O64" s="4" t="s">
        <v>4</v>
      </c>
      <c r="P64" s="4" t="s">
        <v>4</v>
      </c>
    </row>
    <row r="65" spans="1:16" x14ac:dyDescent="0.35">
      <c r="A65" s="21" t="s">
        <v>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  <row r="66" spans="1:16" x14ac:dyDescent="0.35">
      <c r="A66" s="5" t="s">
        <v>6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35">
      <c r="A67" s="5" t="s">
        <v>7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35">
      <c r="A68" s="5" t="s">
        <v>8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35">
      <c r="A69" s="5" t="s">
        <v>9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35">
      <c r="A70" s="5" t="s">
        <v>10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35">
      <c r="A71" s="2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</row>
    <row r="72" spans="1:16" x14ac:dyDescent="0.35">
      <c r="A72" s="5" t="s">
        <v>6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35">
      <c r="A73" s="5" t="s">
        <v>7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35">
      <c r="A74" s="5" t="s">
        <v>8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35">
      <c r="A75" s="5" t="s">
        <v>9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35">
      <c r="A76" s="5" t="s">
        <v>10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35">
      <c r="A77" s="21" t="s">
        <v>23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</row>
    <row r="78" spans="1:16" x14ac:dyDescent="0.35">
      <c r="A78" s="5" t="s">
        <v>6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35">
      <c r="A79" s="5" t="s">
        <v>7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3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35">
      <c r="A81" s="5" t="s">
        <v>9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35">
      <c r="A82" s="5" t="s">
        <v>10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35">
      <c r="A83" s="21" t="s">
        <v>11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</row>
    <row r="84" spans="1:16" x14ac:dyDescent="0.35">
      <c r="A84" s="5" t="s">
        <v>6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35">
      <c r="A85" s="5" t="s">
        <v>7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35">
      <c r="A86" s="5" t="s">
        <v>8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35">
      <c r="A87" s="5" t="s">
        <v>9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35">
      <c r="A88" s="5" t="s">
        <v>10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A65:P65"/>
    <mergeCell ref="A71:P71"/>
    <mergeCell ref="A77:P77"/>
    <mergeCell ref="A83:P83"/>
    <mergeCell ref="A36:P36"/>
    <mergeCell ref="A42:P42"/>
    <mergeCell ref="A48:P48"/>
    <mergeCell ref="A54:P54"/>
    <mergeCell ref="B62:P62"/>
    <mergeCell ref="B4:P4"/>
    <mergeCell ref="B33:P33"/>
    <mergeCell ref="A7:P7"/>
    <mergeCell ref="A13:P13"/>
    <mergeCell ref="A19:P19"/>
    <mergeCell ref="A25:P25"/>
  </mergeCells>
  <conditionalFormatting sqref="N37:N41">
    <cfRule type="cellIs" dxfId="149" priority="137" operator="lessThan">
      <formula>0</formula>
    </cfRule>
    <cfRule type="cellIs" dxfId="148" priority="138" operator="greaterThan">
      <formula>0</formula>
    </cfRule>
  </conditionalFormatting>
  <conditionalFormatting sqref="N66:N70">
    <cfRule type="cellIs" dxfId="147" priority="129" operator="lessThan">
      <formula>0</formula>
    </cfRule>
    <cfRule type="cellIs" dxfId="146" priority="130" operator="greaterThan">
      <formula>0</formula>
    </cfRule>
  </conditionalFormatting>
  <conditionalFormatting sqref="N72:N76">
    <cfRule type="cellIs" dxfId="145" priority="127" operator="lessThan">
      <formula>0</formula>
    </cfRule>
    <cfRule type="cellIs" dxfId="144" priority="128" operator="greaterThan">
      <formula>0</formula>
    </cfRule>
  </conditionalFormatting>
  <conditionalFormatting sqref="N78:N82">
    <cfRule type="cellIs" dxfId="143" priority="125" operator="lessThan">
      <formula>0</formula>
    </cfRule>
    <cfRule type="cellIs" dxfId="142" priority="126" operator="greaterThan">
      <formula>0</formula>
    </cfRule>
  </conditionalFormatting>
  <conditionalFormatting sqref="N84:N88">
    <cfRule type="cellIs" dxfId="141" priority="123" operator="lessThan">
      <formula>0</formula>
    </cfRule>
    <cfRule type="cellIs" dxfId="140" priority="124" operator="greaterThan">
      <formula>0</formula>
    </cfRule>
  </conditionalFormatting>
  <conditionalFormatting sqref="P66:P70">
    <cfRule type="cellIs" dxfId="139" priority="105" operator="lessThan">
      <formula>0</formula>
    </cfRule>
    <cfRule type="cellIs" dxfId="138" priority="106" operator="greaterThan">
      <formula>0</formula>
    </cfRule>
  </conditionalFormatting>
  <conditionalFormatting sqref="P73:P76">
    <cfRule type="cellIs" dxfId="137" priority="103" operator="lessThan">
      <formula>0</formula>
    </cfRule>
    <cfRule type="cellIs" dxfId="136" priority="104" operator="greaterThan">
      <formula>0</formula>
    </cfRule>
  </conditionalFormatting>
  <conditionalFormatting sqref="P78:P82">
    <cfRule type="cellIs" dxfId="135" priority="101" operator="lessThan">
      <formula>0</formula>
    </cfRule>
    <cfRule type="cellIs" dxfId="134" priority="102" operator="greaterThan">
      <formula>0</formula>
    </cfRule>
  </conditionalFormatting>
  <conditionalFormatting sqref="P84:P88">
    <cfRule type="cellIs" dxfId="133" priority="99" operator="lessThan">
      <formula>0</formula>
    </cfRule>
    <cfRule type="cellIs" dxfId="132" priority="100" operator="greaterThan">
      <formula>0</formula>
    </cfRule>
  </conditionalFormatting>
  <conditionalFormatting sqref="P72">
    <cfRule type="cellIs" dxfId="131" priority="97" operator="lessThan">
      <formula>0</formula>
    </cfRule>
    <cfRule type="cellIs" dxfId="130" priority="98" operator="greaterThan">
      <formula>0</formula>
    </cfRule>
  </conditionalFormatting>
  <conditionalFormatting sqref="P37:P41">
    <cfRule type="cellIs" dxfId="129" priority="89" operator="lessThan">
      <formula>0</formula>
    </cfRule>
    <cfRule type="cellIs" dxfId="128" priority="90" operator="greaterThan">
      <formula>0</formula>
    </cfRule>
  </conditionalFormatting>
  <conditionalFormatting sqref="P43:P47">
    <cfRule type="cellIs" dxfId="127" priority="87" operator="lessThan">
      <formula>0</formula>
    </cfRule>
    <cfRule type="cellIs" dxfId="126" priority="88" operator="greaterThan">
      <formula>0</formula>
    </cfRule>
  </conditionalFormatting>
  <conditionalFormatting sqref="P49:P53">
    <cfRule type="cellIs" dxfId="125" priority="85" operator="lessThan">
      <formula>0</formula>
    </cfRule>
    <cfRule type="cellIs" dxfId="124" priority="86" operator="greaterThan">
      <formula>0</formula>
    </cfRule>
  </conditionalFormatting>
  <conditionalFormatting sqref="P55:P59">
    <cfRule type="cellIs" dxfId="123" priority="83" operator="lessThan">
      <formula>0</formula>
    </cfRule>
    <cfRule type="cellIs" dxfId="122" priority="84" operator="greaterThan">
      <formula>0</formula>
    </cfRule>
  </conditionalFormatting>
  <conditionalFormatting sqref="N43:N47">
    <cfRule type="cellIs" dxfId="121" priority="81" operator="lessThan">
      <formula>0</formula>
    </cfRule>
    <cfRule type="cellIs" dxfId="120" priority="82" operator="greaterThan">
      <formula>0</formula>
    </cfRule>
  </conditionalFormatting>
  <conditionalFormatting sqref="N49:N53">
    <cfRule type="cellIs" dxfId="119" priority="79" operator="lessThan">
      <formula>0</formula>
    </cfRule>
    <cfRule type="cellIs" dxfId="118" priority="80" operator="greaterThan">
      <formula>0</formula>
    </cfRule>
  </conditionalFormatting>
  <conditionalFormatting sqref="N55:N59">
    <cfRule type="cellIs" dxfId="117" priority="77" operator="lessThan">
      <formula>0</formula>
    </cfRule>
    <cfRule type="cellIs" dxfId="116" priority="78" operator="greaterThan">
      <formula>0</formula>
    </cfRule>
  </conditionalFormatting>
  <conditionalFormatting sqref="N8:N12">
    <cfRule type="cellIs" dxfId="115" priority="75" operator="lessThan">
      <formula>0</formula>
    </cfRule>
    <cfRule type="cellIs" dxfId="114" priority="76" operator="greaterThan">
      <formula>0</formula>
    </cfRule>
  </conditionalFormatting>
  <conditionalFormatting sqref="P8:P12">
    <cfRule type="cellIs" dxfId="113" priority="53" operator="lessThan">
      <formula>0</formula>
    </cfRule>
    <cfRule type="cellIs" dxfId="112" priority="54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37:O38 O39:O41 O43:O47 O49:O53 O55:O59" formula="1"/>
    <ignoredError sqref="A13:P13 A25:P25 A24:F24 A26:E30 H27:M30 A8:F8 H9:M12 A19:P19 A14:F18 H15:M18 H24:M24 A20:F23 H21:M23 H8:M8 O8 O9:O12 H14:M14 O14 O15:O18 H20:M20 O20 O24 O21:O23 H26:M26 O26 O27:O30 A12:F12 A10:E10 A9:E9 A11:E11 P8:P12 P14:P18 P20:P23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80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4.1796875" bestFit="1" customWidth="1"/>
  </cols>
  <sheetData>
    <row r="2" spans="1:17" x14ac:dyDescent="0.35">
      <c r="A2" s="1" t="s">
        <v>26</v>
      </c>
    </row>
    <row r="4" spans="1:17" x14ac:dyDescent="0.35">
      <c r="B4" s="20">
        <v>2020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35">
      <c r="A5" s="1"/>
      <c r="B5" s="9" t="s">
        <v>12</v>
      </c>
      <c r="C5" s="9" t="s">
        <v>13</v>
      </c>
      <c r="D5" s="9" t="s">
        <v>0</v>
      </c>
      <c r="E5" s="9" t="s">
        <v>14</v>
      </c>
      <c r="F5" s="9" t="s">
        <v>1</v>
      </c>
      <c r="G5" s="9" t="s">
        <v>2</v>
      </c>
      <c r="H5" s="9" t="s">
        <v>3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4</v>
      </c>
    </row>
    <row r="6" spans="1:17" x14ac:dyDescent="0.35">
      <c r="A6" s="21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Q6" s="19"/>
    </row>
    <row r="7" spans="1:17" x14ac:dyDescent="0.35">
      <c r="A7" s="16" t="s">
        <v>6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Gruppe inkl. MLA und KSC'!E8</f>
        <v>12632</v>
      </c>
      <c r="F7" s="6">
        <f>'DE_VIE Gruppe inkl. MLA und KSC'!F8</f>
        <v>20202</v>
      </c>
      <c r="G7" s="6">
        <f>'DE_VIE Gruppe inkl. MLA und KSC'!G8</f>
        <v>138124</v>
      </c>
      <c r="H7" s="6"/>
      <c r="I7" s="6"/>
      <c r="J7" s="6"/>
      <c r="K7" s="6"/>
      <c r="L7" s="6"/>
      <c r="M7" s="6"/>
      <c r="N7" s="6">
        <f>'DE_VIE Gruppe inkl. MLA und KSC'!O8</f>
        <v>5090546</v>
      </c>
      <c r="Q7" s="19"/>
    </row>
    <row r="8" spans="1:17" x14ac:dyDescent="0.35">
      <c r="A8" s="16" t="s">
        <v>7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Gruppe inkl. MLA und KSC'!E9</f>
        <v>12263</v>
      </c>
      <c r="F8" s="6">
        <f>'DE_VIE Gruppe inkl. MLA und KSC'!F9</f>
        <v>19531</v>
      </c>
      <c r="G8" s="6">
        <f>'DE_VIE Gruppe inkl. MLA und KSC'!G9</f>
        <v>120802</v>
      </c>
      <c r="H8" s="6"/>
      <c r="I8" s="6"/>
      <c r="J8" s="6"/>
      <c r="K8" s="6"/>
      <c r="L8" s="6"/>
      <c r="M8" s="6"/>
      <c r="N8" s="6">
        <f>'DE_VIE Gruppe inkl. MLA und KSC'!O9</f>
        <v>4104623</v>
      </c>
    </row>
    <row r="9" spans="1:17" x14ac:dyDescent="0.35">
      <c r="A9" s="16" t="s">
        <v>8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Gruppe inkl. MLA und KSC'!E10</f>
        <v>324</v>
      </c>
      <c r="F9" s="6">
        <f>'DE_VIE Gruppe inkl. MLA und KSC'!F10</f>
        <v>472</v>
      </c>
      <c r="G9" s="6">
        <f>'DE_VIE Gruppe inkl. MLA und KSC'!G10</f>
        <v>17296</v>
      </c>
      <c r="H9" s="6"/>
      <c r="I9" s="6"/>
      <c r="J9" s="6"/>
      <c r="K9" s="6"/>
      <c r="L9" s="6"/>
      <c r="M9" s="6"/>
      <c r="N9" s="6">
        <f>'DE_VIE Gruppe inkl. MLA und KSC'!O10</f>
        <v>979878</v>
      </c>
    </row>
    <row r="10" spans="1:17" x14ac:dyDescent="0.35">
      <c r="A10" s="16" t="s">
        <v>9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Gruppe inkl. MLA und KSC'!E11</f>
        <v>960</v>
      </c>
      <c r="F10" s="6">
        <f>'DE_VIE Gruppe inkl. MLA und KSC'!F11</f>
        <v>1067</v>
      </c>
      <c r="G10" s="6">
        <f>'DE_VIE Gruppe inkl. MLA und KSC'!G11</f>
        <v>2453</v>
      </c>
      <c r="H10" s="6"/>
      <c r="I10" s="6"/>
      <c r="J10" s="6"/>
      <c r="K10" s="6"/>
      <c r="L10" s="6"/>
      <c r="M10" s="6"/>
      <c r="N10" s="6">
        <f>'DE_VIE Gruppe inkl. MLA und KSC'!O11</f>
        <v>53093</v>
      </c>
    </row>
    <row r="11" spans="1:17" x14ac:dyDescent="0.35">
      <c r="A11" s="16" t="s">
        <v>10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Gruppe inkl. MLA und KSC'!E12</f>
        <v>14538631.26</v>
      </c>
      <c r="F11" s="10">
        <f>'DE_VIE Gruppe inkl. MLA und KSC'!F12</f>
        <v>15574368.199999999</v>
      </c>
      <c r="G11" s="10">
        <f>'DE_VIE Gruppe inkl. MLA und KSC'!G12</f>
        <v>14422685</v>
      </c>
      <c r="H11" s="10"/>
      <c r="I11" s="10"/>
      <c r="J11" s="10"/>
      <c r="K11" s="10"/>
      <c r="L11" s="10"/>
      <c r="M11" s="10"/>
      <c r="N11" s="10">
        <f>'DE_VIE Gruppe inkl. MLA und KSC'!O12</f>
        <v>107859956.41000001</v>
      </c>
    </row>
    <row r="12" spans="1:17" x14ac:dyDescent="0.35">
      <c r="A12" s="17" t="s">
        <v>28</v>
      </c>
      <c r="B12" s="6">
        <v>799573</v>
      </c>
      <c r="C12" s="6">
        <v>754318</v>
      </c>
      <c r="D12" s="6">
        <v>458518</v>
      </c>
      <c r="E12" s="6">
        <v>87845</v>
      </c>
      <c r="F12" s="6">
        <v>95268</v>
      </c>
      <c r="G12" s="6">
        <v>122785</v>
      </c>
      <c r="H12" s="6"/>
      <c r="I12" s="6"/>
      <c r="J12" s="6"/>
      <c r="K12" s="6"/>
      <c r="L12" s="6"/>
      <c r="M12" s="6"/>
      <c r="N12" s="6">
        <f>SUM(B12:M12)</f>
        <v>2318307</v>
      </c>
    </row>
    <row r="13" spans="1:17" x14ac:dyDescent="0.35">
      <c r="A13" s="16" t="s">
        <v>29</v>
      </c>
      <c r="B13" s="8">
        <f>B9/B7*100</f>
        <v>20.379400221524566</v>
      </c>
      <c r="C13" s="8">
        <f>C9/C7*100</f>
        <v>19.064259482587271</v>
      </c>
      <c r="D13" s="8">
        <f>D9/D7*100</f>
        <v>18.615035611178868</v>
      </c>
      <c r="E13" s="8">
        <f>E9/E7*100</f>
        <v>2.5649145028499047</v>
      </c>
      <c r="F13" s="8">
        <f>F9/F7*100</f>
        <v>2.3364023364023363</v>
      </c>
      <c r="G13" s="8">
        <f>G9/G7*100</f>
        <v>12.522081607830646</v>
      </c>
      <c r="H13" s="8"/>
      <c r="I13" s="8"/>
      <c r="J13" s="8"/>
      <c r="K13" s="8"/>
      <c r="L13" s="8"/>
      <c r="M13" s="8"/>
      <c r="N13" s="8">
        <f>N9/N7*100</f>
        <v>19.248976435926522</v>
      </c>
    </row>
    <row r="14" spans="1:17" x14ac:dyDescent="0.35">
      <c r="A14" s="21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7" x14ac:dyDescent="0.35">
      <c r="A15" s="16" t="s">
        <v>6</v>
      </c>
      <c r="B15" s="8">
        <f t="shared" ref="B15:G20" si="0">(B7/B27-1)*100</f>
        <v>14.350685419321296</v>
      </c>
      <c r="C15" s="8">
        <f t="shared" si="0"/>
        <v>8.2510055331149736</v>
      </c>
      <c r="D15" s="8">
        <f t="shared" si="0"/>
        <v>-65.817184892407852</v>
      </c>
      <c r="E15" s="8">
        <f t="shared" si="0"/>
        <v>-99.53968101264347</v>
      </c>
      <c r="F15" s="8">
        <f t="shared" si="0"/>
        <v>-99.297849512071096</v>
      </c>
      <c r="G15" s="8">
        <f t="shared" si="0"/>
        <v>-95.373055831918023</v>
      </c>
      <c r="H15" s="6"/>
      <c r="I15" s="6"/>
      <c r="J15" s="6"/>
      <c r="K15" s="6"/>
      <c r="L15" s="6"/>
      <c r="M15" s="6"/>
      <c r="N15" s="8">
        <f>'DE_VIE Gruppe inkl. MLA und KSC'!P8</f>
        <v>-65.290757592855158</v>
      </c>
    </row>
    <row r="16" spans="1:17" x14ac:dyDescent="0.35">
      <c r="A16" s="16" t="s">
        <v>7</v>
      </c>
      <c r="B16" s="8">
        <f t="shared" si="0"/>
        <v>14.882327309690368</v>
      </c>
      <c r="C16" s="8">
        <f t="shared" ref="C16:G16" si="1">(C8/C28-1)*100</f>
        <v>8.3407305409179067</v>
      </c>
      <c r="D16" s="8">
        <f t="shared" si="1"/>
        <v>-64.144516780139838</v>
      </c>
      <c r="E16" s="8">
        <f t="shared" si="1"/>
        <v>-99.414491560666704</v>
      </c>
      <c r="F16" s="8">
        <f t="shared" si="1"/>
        <v>-99.119677998034817</v>
      </c>
      <c r="G16" s="8">
        <f t="shared" si="1"/>
        <v>-94.69910224112806</v>
      </c>
      <c r="H16" s="6"/>
      <c r="I16" s="6"/>
      <c r="J16" s="6"/>
      <c r="K16" s="6"/>
      <c r="L16" s="6"/>
      <c r="M16" s="6"/>
      <c r="N16" s="8">
        <f>'DE_VIE Gruppe inkl. MLA und KSC'!P9</f>
        <v>-63.922966481313594</v>
      </c>
    </row>
    <row r="17" spans="1:14" x14ac:dyDescent="0.35">
      <c r="A17" s="16" t="s">
        <v>8</v>
      </c>
      <c r="B17" s="8">
        <f t="shared" si="0"/>
        <v>13.307025557137099</v>
      </c>
      <c r="C17" s="8">
        <f t="shared" ref="C17:G17" si="2">(C9/C29-1)*100</f>
        <v>9.7930963609166746</v>
      </c>
      <c r="D17" s="8">
        <f t="shared" si="2"/>
        <v>-70.61754427068081</v>
      </c>
      <c r="E17" s="8">
        <f t="shared" si="2"/>
        <v>-99.948099380075931</v>
      </c>
      <c r="F17" s="8">
        <f t="shared" si="2"/>
        <v>-99.925469996936684</v>
      </c>
      <c r="G17" s="8">
        <f t="shared" si="2"/>
        <v>-97.493928979199154</v>
      </c>
      <c r="H17" s="6"/>
      <c r="I17" s="6"/>
      <c r="J17" s="6"/>
      <c r="K17" s="6"/>
      <c r="L17" s="6"/>
      <c r="M17" s="6"/>
      <c r="N17" s="8">
        <f>'DE_VIE Gruppe inkl. MLA und KSC'!P10</f>
        <v>-69.251996201834942</v>
      </c>
    </row>
    <row r="18" spans="1:14" x14ac:dyDescent="0.35">
      <c r="A18" s="16" t="s">
        <v>9</v>
      </c>
      <c r="B18" s="8">
        <f t="shared" si="0"/>
        <v>7.3523746629244435</v>
      </c>
      <c r="C18" s="8">
        <f t="shared" ref="C18:G18" si="3">(C10/C30-1)*100</f>
        <v>7.9012917801077442</v>
      </c>
      <c r="D18" s="8">
        <f t="shared" si="3"/>
        <v>-49.882825577502508</v>
      </c>
      <c r="E18" s="8">
        <f t="shared" si="3"/>
        <v>-95.797215655371687</v>
      </c>
      <c r="F18" s="8">
        <f t="shared" si="3"/>
        <v>-95.6229232473233</v>
      </c>
      <c r="G18" s="8">
        <f t="shared" si="3"/>
        <v>-89.914066033469027</v>
      </c>
      <c r="H18" s="6"/>
      <c r="I18" s="6"/>
      <c r="J18" s="6"/>
      <c r="K18" s="6"/>
      <c r="L18" s="6"/>
      <c r="M18" s="6"/>
      <c r="N18" s="8">
        <f>'DE_VIE Gruppe inkl. MLA und KSC'!P11</f>
        <v>-58.483144749497583</v>
      </c>
    </row>
    <row r="19" spans="1:14" x14ac:dyDescent="0.35">
      <c r="A19" s="16" t="s">
        <v>10</v>
      </c>
      <c r="B19" s="8">
        <f t="shared" si="0"/>
        <v>-4.0949089009426505</v>
      </c>
      <c r="C19" s="8">
        <f t="shared" ref="C19:G19" si="4">(C11/C31-1)*100</f>
        <v>2.9925259007467675</v>
      </c>
      <c r="D19" s="8">
        <f t="shared" si="4"/>
        <v>-12.11635725311192</v>
      </c>
      <c r="E19" s="8">
        <f t="shared" si="4"/>
        <v>-38.226184442585186</v>
      </c>
      <c r="F19" s="8">
        <f t="shared" si="4"/>
        <v>-34.178290236797416</v>
      </c>
      <c r="G19" s="8">
        <f t="shared" si="4"/>
        <v>-34.875186793212563</v>
      </c>
      <c r="H19" s="10"/>
      <c r="I19" s="10"/>
      <c r="J19" s="10"/>
      <c r="K19" s="10"/>
      <c r="L19" s="10"/>
      <c r="M19" s="10"/>
      <c r="N19" s="8">
        <f>'DE_VIE Gruppe inkl. MLA und KSC'!P12</f>
        <v>-20.682014121108651</v>
      </c>
    </row>
    <row r="20" spans="1:14" x14ac:dyDescent="0.35">
      <c r="A20" s="17" t="s">
        <v>28</v>
      </c>
      <c r="B20" s="8">
        <f t="shared" si="0"/>
        <v>7.3226418690555128</v>
      </c>
      <c r="C20" s="8">
        <f t="shared" ref="C20:G20" si="5">(C12/C32-1)*100</f>
        <v>7.2094236298541947</v>
      </c>
      <c r="D20" s="8">
        <f t="shared" si="5"/>
        <v>-46.591855490339739</v>
      </c>
      <c r="E20" s="8">
        <f t="shared" si="5"/>
        <v>-90.686176799891427</v>
      </c>
      <c r="F20" s="8">
        <f t="shared" si="5"/>
        <v>-90.36380022394242</v>
      </c>
      <c r="G20" s="8">
        <f t="shared" si="5"/>
        <v>-87.428882088371012</v>
      </c>
      <c r="H20" s="6"/>
      <c r="I20" s="6"/>
      <c r="J20" s="6"/>
      <c r="K20" s="6"/>
      <c r="L20" s="6"/>
      <c r="M20" s="6"/>
      <c r="N20" s="8">
        <v>-55.6</v>
      </c>
    </row>
    <row r="21" spans="1:14" x14ac:dyDescent="0.35">
      <c r="A21" s="16" t="s">
        <v>30</v>
      </c>
      <c r="B21" s="8">
        <f>B13-B33</f>
        <v>-0.18771264996156134</v>
      </c>
      <c r="C21" s="8">
        <f>C13-C33</f>
        <v>0.26776564885544474</v>
      </c>
      <c r="D21" s="8">
        <f>D13-D33</f>
        <v>-3.0412318696643474</v>
      </c>
      <c r="E21" s="8">
        <f>E13-E33</f>
        <v>-20.183924496284263</v>
      </c>
      <c r="F21" s="8">
        <f>F13-F33</f>
        <v>-19.674948436112654</v>
      </c>
      <c r="G21" s="8">
        <f>G13-G33</f>
        <v>-10.597363925314426</v>
      </c>
      <c r="H21" s="10"/>
      <c r="I21" s="10"/>
      <c r="J21" s="10"/>
      <c r="K21" s="10"/>
      <c r="L21" s="10"/>
      <c r="M21" s="10"/>
      <c r="N21" s="8">
        <f>N13-N33</f>
        <v>-3.4590681657906863</v>
      </c>
    </row>
    <row r="22" spans="1:14" x14ac:dyDescent="0.35">
      <c r="A22" s="18" t="s">
        <v>25</v>
      </c>
    </row>
    <row r="24" spans="1:14" x14ac:dyDescent="0.35">
      <c r="B24" s="20">
        <v>2019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3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4" x14ac:dyDescent="0.35">
      <c r="A26" s="21" t="s">
        <v>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35">
      <c r="A27" s="16" t="s">
        <v>6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35">
      <c r="A28" s="16" t="s">
        <v>7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35">
      <c r="A29" s="16" t="s">
        <v>8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35">
      <c r="A30" s="16" t="s">
        <v>9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35">
      <c r="A31" s="16" t="s">
        <v>10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35">
      <c r="A32" s="17" t="s">
        <v>28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35">
      <c r="A33" s="16" t="s">
        <v>29</v>
      </c>
      <c r="B33" s="8">
        <f>B29/B27*100</f>
        <v>20.567112871486128</v>
      </c>
      <c r="C33" s="8">
        <f t="shared" ref="C33:N33" si="6">C29/C27*100</f>
        <v>18.796493833731827</v>
      </c>
      <c r="D33" s="8">
        <f t="shared" si="6"/>
        <v>21.656267480843216</v>
      </c>
      <c r="E33" s="8">
        <f t="shared" si="6"/>
        <v>22.748838999134168</v>
      </c>
      <c r="F33" s="8">
        <f t="shared" si="6"/>
        <v>22.011350772514991</v>
      </c>
      <c r="G33" s="8">
        <f t="shared" si="6"/>
        <v>23.119445533145072</v>
      </c>
      <c r="H33" s="8">
        <f t="shared" si="6"/>
        <v>24.979312962611502</v>
      </c>
      <c r="I33" s="8">
        <f t="shared" si="6"/>
        <v>24.640275212470883</v>
      </c>
      <c r="J33" s="8">
        <f t="shared" si="6"/>
        <v>24.290768053184461</v>
      </c>
      <c r="K33" s="8">
        <f t="shared" si="6"/>
        <v>25.754330057298713</v>
      </c>
      <c r="L33" s="8">
        <f t="shared" si="6"/>
        <v>21.878983342310665</v>
      </c>
      <c r="M33" s="8">
        <f t="shared" si="6"/>
        <v>18.527361748116412</v>
      </c>
      <c r="N33" s="8">
        <f t="shared" si="6"/>
        <v>22.708044601717209</v>
      </c>
    </row>
    <row r="34" spans="1:14" x14ac:dyDescent="0.35">
      <c r="A34" s="21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35">
      <c r="A35" s="16" t="s">
        <v>6</v>
      </c>
      <c r="B35" s="8">
        <f t="shared" ref="B35:B40" si="7">(B27/B47-1)*100</f>
        <v>24.369753036522489</v>
      </c>
      <c r="C35" s="8">
        <f t="shared" ref="C35:M35" si="8">(C27/C47-1)*100</f>
        <v>25.633530893225974</v>
      </c>
      <c r="D35" s="8">
        <f t="shared" si="8"/>
        <v>23.923062655028993</v>
      </c>
      <c r="E35" s="8">
        <f t="shared" si="8"/>
        <v>26.590532917789943</v>
      </c>
      <c r="F35" s="8">
        <f t="shared" si="8"/>
        <v>24.374423444196314</v>
      </c>
      <c r="G35" s="8">
        <f t="shared" si="8"/>
        <v>19.659733303831374</v>
      </c>
      <c r="H35" s="8">
        <f t="shared" si="8"/>
        <v>15.783536719356594</v>
      </c>
      <c r="I35" s="8">
        <f t="shared" si="8"/>
        <v>13.216821232456621</v>
      </c>
      <c r="J35" s="8">
        <f t="shared" si="8"/>
        <v>10.424167575305777</v>
      </c>
      <c r="K35" s="8">
        <f t="shared" si="8"/>
        <v>10.220587694628524</v>
      </c>
      <c r="L35" s="8">
        <f t="shared" si="8"/>
        <v>9.0552197378706687</v>
      </c>
      <c r="M35" s="8">
        <f t="shared" si="8"/>
        <v>11.600874226557867</v>
      </c>
      <c r="N35" s="8">
        <f>'DE_VIE Gruppe inkl. MLA und KSC'!P37</f>
        <v>17.105622116297738</v>
      </c>
    </row>
    <row r="36" spans="1:14" x14ac:dyDescent="0.35">
      <c r="A36" s="16" t="s">
        <v>7</v>
      </c>
      <c r="B36" s="8">
        <f t="shared" si="7"/>
        <v>30.583063563486835</v>
      </c>
      <c r="C36" s="8">
        <f t="shared" ref="C36:M36" si="9">(C28/C48-1)*100</f>
        <v>30.59962975648034</v>
      </c>
      <c r="D36" s="8">
        <f t="shared" si="9"/>
        <v>27.544573172303167</v>
      </c>
      <c r="E36" s="8">
        <f t="shared" si="9"/>
        <v>32.236611985286402</v>
      </c>
      <c r="F36" s="8">
        <f t="shared" si="9"/>
        <v>29.495621843040066</v>
      </c>
      <c r="G36" s="8">
        <f t="shared" si="9"/>
        <v>25.40505351829627</v>
      </c>
      <c r="H36" s="8">
        <f t="shared" si="9"/>
        <v>19.030989444544065</v>
      </c>
      <c r="I36" s="8">
        <f t="shared" si="9"/>
        <v>17.806954099595341</v>
      </c>
      <c r="J36" s="8">
        <f t="shared" si="9"/>
        <v>11.981656883205716</v>
      </c>
      <c r="K36" s="8">
        <f t="shared" si="9"/>
        <v>9.8809568492036703</v>
      </c>
      <c r="L36" s="8">
        <f t="shared" si="9"/>
        <v>7.7836061210141416</v>
      </c>
      <c r="M36" s="8">
        <f t="shared" si="9"/>
        <v>10.54310753981833</v>
      </c>
      <c r="N36" s="8">
        <f>'DE_VIE Gruppe inkl. MLA und KSC'!P38</f>
        <v>20.010431563627627</v>
      </c>
    </row>
    <row r="37" spans="1:14" x14ac:dyDescent="0.35">
      <c r="A37" s="16" t="s">
        <v>8</v>
      </c>
      <c r="B37" s="8">
        <f t="shared" si="7"/>
        <v>6.1562315000140977</v>
      </c>
      <c r="C37" s="8">
        <f t="shared" ref="C37:M37" si="10">(C29/C49-1)*100</f>
        <v>8.6415005396285771</v>
      </c>
      <c r="D37" s="8">
        <f t="shared" si="10"/>
        <v>10.416235513245041</v>
      </c>
      <c r="E37" s="8">
        <f t="shared" si="10"/>
        <v>8.2347678640160673</v>
      </c>
      <c r="F37" s="8">
        <f t="shared" si="10"/>
        <v>6.5852763668555081</v>
      </c>
      <c r="G37" s="8">
        <f t="shared" si="10"/>
        <v>3.0612366798872248</v>
      </c>
      <c r="H37" s="8">
        <f t="shared" si="10"/>
        <v>6.6609038601799009</v>
      </c>
      <c r="I37" s="8">
        <f t="shared" si="10"/>
        <v>1.3539621538075863</v>
      </c>
      <c r="J37" s="8">
        <f t="shared" si="10"/>
        <v>6.009029080675421</v>
      </c>
      <c r="K37" s="8">
        <f t="shared" si="10"/>
        <v>11.368246526090765</v>
      </c>
      <c r="L37" s="8">
        <f t="shared" si="10"/>
        <v>14.318553285960256</v>
      </c>
      <c r="M37" s="8">
        <f t="shared" si="10"/>
        <v>16.425514571020994</v>
      </c>
      <c r="N37" s="8">
        <f>'DE_VIE Gruppe inkl. MLA und KSC'!P39</f>
        <v>7.6439746680041276</v>
      </c>
    </row>
    <row r="38" spans="1:14" x14ac:dyDescent="0.35">
      <c r="A38" s="16" t="s">
        <v>9</v>
      </c>
      <c r="B38" s="8">
        <f t="shared" si="7"/>
        <v>15.312856961543343</v>
      </c>
      <c r="C38" s="8">
        <f t="shared" ref="C38:M38" si="11">(C30/C50-1)*100</f>
        <v>15.999193656766565</v>
      </c>
      <c r="D38" s="8">
        <f t="shared" si="11"/>
        <v>15.954968944099379</v>
      </c>
      <c r="E38" s="8">
        <f t="shared" si="11"/>
        <v>16.749297214413495</v>
      </c>
      <c r="F38" s="8">
        <f t="shared" si="11"/>
        <v>15.805225653206655</v>
      </c>
      <c r="G38" s="8">
        <f t="shared" si="11"/>
        <v>12.8689437534806</v>
      </c>
      <c r="H38" s="8">
        <f t="shared" si="11"/>
        <v>12.341546152472782</v>
      </c>
      <c r="I38" s="8">
        <f t="shared" si="11"/>
        <v>8.673267326732681</v>
      </c>
      <c r="J38" s="8">
        <f t="shared" si="11"/>
        <v>8.0390583199571921</v>
      </c>
      <c r="K38" s="8">
        <f t="shared" si="11"/>
        <v>3.8485275965438159</v>
      </c>
      <c r="L38" s="8">
        <f t="shared" si="11"/>
        <v>1.6982622432859307</v>
      </c>
      <c r="M38" s="8">
        <f t="shared" si="11"/>
        <v>5.0582075135986893</v>
      </c>
      <c r="N38" s="8">
        <f>'DE_VIE Gruppe inkl. MLA und KSC'!P40</f>
        <v>10.704386649184251</v>
      </c>
    </row>
    <row r="39" spans="1:14" x14ac:dyDescent="0.35">
      <c r="A39" s="16" t="s">
        <v>10</v>
      </c>
      <c r="B39" s="8">
        <f t="shared" si="7"/>
        <v>-2.8433230066930326</v>
      </c>
      <c r="C39" s="8">
        <f t="shared" ref="C39:M39" si="12">(C31/C51-1)*100</f>
        <v>-1.6932809354372247</v>
      </c>
      <c r="D39" s="8">
        <f t="shared" si="12"/>
        <v>-1.9255208001491386</v>
      </c>
      <c r="E39" s="8">
        <f t="shared" si="12"/>
        <v>-6.7176397305839908</v>
      </c>
      <c r="F39" s="8">
        <f t="shared" si="12"/>
        <v>-1.4900055564651793</v>
      </c>
      <c r="G39" s="8">
        <f t="shared" si="12"/>
        <v>-12.744547381627559</v>
      </c>
      <c r="H39" s="8">
        <f t="shared" si="12"/>
        <v>-8.4158039637499904</v>
      </c>
      <c r="I39" s="8">
        <f t="shared" si="12"/>
        <v>-3.6603026309772524</v>
      </c>
      <c r="J39" s="8">
        <f t="shared" si="12"/>
        <v>-2.9684489660824043</v>
      </c>
      <c r="K39" s="8">
        <f t="shared" si="12"/>
        <v>-2.7884937741387783</v>
      </c>
      <c r="L39" s="8">
        <f t="shared" si="12"/>
        <v>1.2082303271461203</v>
      </c>
      <c r="M39" s="8">
        <f t="shared" si="12"/>
        <v>-3.1967245127298316</v>
      </c>
      <c r="N39" s="8">
        <f>'DE_VIE Gruppe inkl. MLA und KSC'!P41</f>
        <v>-3.9</v>
      </c>
    </row>
    <row r="40" spans="1:14" x14ac:dyDescent="0.35">
      <c r="A40" s="17" t="s">
        <v>28</v>
      </c>
      <c r="B40" s="8">
        <f t="shared" si="7"/>
        <v>19.476241640874314</v>
      </c>
      <c r="C40" s="8">
        <f t="shared" ref="C40:M40" si="13">(C32/C52-1)*100</f>
        <v>19.15590848816473</v>
      </c>
      <c r="D40" s="8">
        <f t="shared" si="13"/>
        <v>18.495243721325693</v>
      </c>
      <c r="E40" s="8">
        <f t="shared" si="13"/>
        <v>21.241975416558478</v>
      </c>
      <c r="F40" s="8">
        <f t="shared" si="13"/>
        <v>19.413349115856615</v>
      </c>
      <c r="G40" s="8">
        <f t="shared" si="13"/>
        <v>14.922243701898697</v>
      </c>
      <c r="H40" s="8">
        <f t="shared" si="13"/>
        <v>15.096320550480137</v>
      </c>
      <c r="I40" s="8">
        <f t="shared" si="13"/>
        <v>10.804237284398166</v>
      </c>
      <c r="J40" s="8">
        <f t="shared" si="13"/>
        <v>9.9266674164885771</v>
      </c>
      <c r="K40" s="8">
        <f t="shared" si="13"/>
        <v>7.3050248880731861</v>
      </c>
      <c r="L40" s="8">
        <f t="shared" si="13"/>
        <v>4.6190435827503817</v>
      </c>
      <c r="M40" s="8">
        <f t="shared" si="13"/>
        <v>7.1896807734886048</v>
      </c>
      <c r="N40" s="8">
        <f t="shared" ref="N40" si="14">(N32/N52-1)*100</f>
        <v>13.594773070973254</v>
      </c>
    </row>
    <row r="41" spans="1:14" x14ac:dyDescent="0.35">
      <c r="A41" s="16" t="s">
        <v>30</v>
      </c>
      <c r="B41" s="8">
        <f>B33-B53</f>
        <v>-3.5287570775208081</v>
      </c>
      <c r="C41" s="8">
        <f t="shared" ref="C41:M41" si="15">C33-C53</f>
        <v>-2.9398580853315366</v>
      </c>
      <c r="D41" s="8">
        <f t="shared" si="15"/>
        <v>-2.6491345230194767</v>
      </c>
      <c r="E41" s="8">
        <f t="shared" si="15"/>
        <v>-3.8580241095806151</v>
      </c>
      <c r="F41" s="8">
        <f t="shared" si="15"/>
        <v>-3.6737077541131349</v>
      </c>
      <c r="G41" s="8">
        <f t="shared" si="15"/>
        <v>-3.7234953799487869</v>
      </c>
      <c r="H41" s="8">
        <f t="shared" si="15"/>
        <v>-2.1364632492810891</v>
      </c>
      <c r="I41" s="8">
        <f t="shared" si="15"/>
        <v>-2.8839929519587102</v>
      </c>
      <c r="J41" s="8">
        <f t="shared" si="15"/>
        <v>-1.0116789675918518</v>
      </c>
      <c r="K41" s="8">
        <f t="shared" si="15"/>
        <v>0.26540046432110742</v>
      </c>
      <c r="L41" s="8">
        <f t="shared" si="15"/>
        <v>1.0073289392984286</v>
      </c>
      <c r="M41" s="8">
        <f t="shared" si="15"/>
        <v>0.76776862267503532</v>
      </c>
      <c r="N41" s="8">
        <f t="shared" ref="N41" si="16">N33-N53</f>
        <v>-1.9959827098937311</v>
      </c>
    </row>
    <row r="44" spans="1:14" x14ac:dyDescent="0.35">
      <c r="B44" s="20">
        <v>2018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3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35">
      <c r="A46" s="21" t="s">
        <v>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35">
      <c r="A47" s="16" t="s">
        <v>6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35">
      <c r="A48" s="16" t="s">
        <v>7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35">
      <c r="A49" s="16" t="s">
        <v>8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35">
      <c r="A50" s="16" t="s">
        <v>9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35">
      <c r="A51" s="16" t="s">
        <v>10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35">
      <c r="A52" s="17" t="s">
        <v>28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35">
      <c r="A53" s="16" t="s">
        <v>29</v>
      </c>
      <c r="B53" s="8">
        <f>B49/B47*100</f>
        <v>24.095869949006936</v>
      </c>
      <c r="C53" s="8">
        <f t="shared" ref="C53:N53" si="17">C49/C47*100</f>
        <v>21.736351919063363</v>
      </c>
      <c r="D53" s="8">
        <f t="shared" si="17"/>
        <v>24.305402003862692</v>
      </c>
      <c r="E53" s="8">
        <f t="shared" si="17"/>
        <v>26.606863108714784</v>
      </c>
      <c r="F53" s="8">
        <f t="shared" si="17"/>
        <v>25.685058526628126</v>
      </c>
      <c r="G53" s="8">
        <f t="shared" si="17"/>
        <v>26.842940913093859</v>
      </c>
      <c r="H53" s="8">
        <f t="shared" si="17"/>
        <v>27.115776211892591</v>
      </c>
      <c r="I53" s="8">
        <f t="shared" si="17"/>
        <v>27.524268164429593</v>
      </c>
      <c r="J53" s="8">
        <f t="shared" si="17"/>
        <v>25.302447020776313</v>
      </c>
      <c r="K53" s="8">
        <f t="shared" si="17"/>
        <v>25.488929592977605</v>
      </c>
      <c r="L53" s="8">
        <f t="shared" si="17"/>
        <v>20.871654403012236</v>
      </c>
      <c r="M53" s="8">
        <f t="shared" si="17"/>
        <v>17.759593125441377</v>
      </c>
      <c r="N53" s="8">
        <f t="shared" si="17"/>
        <v>24.70402731161094</v>
      </c>
    </row>
    <row r="54" spans="1:14" x14ac:dyDescent="0.35">
      <c r="A54" s="21" t="s">
        <v>27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35">
      <c r="A55" s="16" t="s">
        <v>6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35">
      <c r="A56" s="16" t="s">
        <v>7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35">
      <c r="A57" s="16" t="s">
        <v>8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35">
      <c r="A58" s="16" t="s">
        <v>9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35">
      <c r="A59" s="16" t="s">
        <v>10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35">
      <c r="A60" s="17" t="s">
        <v>28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35">
      <c r="A61" s="16" t="s">
        <v>30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35">
      <c r="B80">
        <f>1000</f>
        <v>1000</v>
      </c>
    </row>
  </sheetData>
  <mergeCells count="9">
    <mergeCell ref="A34:N34"/>
    <mergeCell ref="B44:N44"/>
    <mergeCell ref="A46:N46"/>
    <mergeCell ref="A54:N54"/>
    <mergeCell ref="B4:N4"/>
    <mergeCell ref="A6:N6"/>
    <mergeCell ref="A14:N14"/>
    <mergeCell ref="B24:N24"/>
    <mergeCell ref="A26:N26"/>
  </mergeCells>
  <conditionalFormatting sqref="N15:N19">
    <cfRule type="cellIs" dxfId="99" priority="33" operator="lessThan">
      <formula>0</formula>
    </cfRule>
    <cfRule type="cellIs" dxfId="98" priority="34" operator="greaterThan">
      <formula>0</formula>
    </cfRule>
  </conditionalFormatting>
  <conditionalFormatting sqref="N35:N39">
    <cfRule type="cellIs" dxfId="97" priority="31" operator="lessThan">
      <formula>0</formula>
    </cfRule>
    <cfRule type="cellIs" dxfId="96" priority="32" operator="greaterThan">
      <formula>0</formula>
    </cfRule>
  </conditionalFormatting>
  <conditionalFormatting sqref="B15:C21 D21">
    <cfRule type="cellIs" dxfId="95" priority="27" operator="lessThan">
      <formula>0</formula>
    </cfRule>
    <cfRule type="cellIs" dxfId="94" priority="28" operator="greaterThan">
      <formula>0</formula>
    </cfRule>
  </conditionalFormatting>
  <conditionalFormatting sqref="B35:M41 N40:N41">
    <cfRule type="cellIs" dxfId="93" priority="25" operator="lessThan">
      <formula>0</formula>
    </cfRule>
    <cfRule type="cellIs" dxfId="92" priority="26" operator="greaterThan">
      <formula>0</formula>
    </cfRule>
  </conditionalFormatting>
  <conditionalFormatting sqref="N55:N61">
    <cfRule type="cellIs" dxfId="91" priority="23" operator="lessThan">
      <formula>0</formula>
    </cfRule>
    <cfRule type="cellIs" dxfId="90" priority="24" operator="greaterThan">
      <formula>0</formula>
    </cfRule>
  </conditionalFormatting>
  <conditionalFormatting sqref="B55:M61">
    <cfRule type="cellIs" dxfId="89" priority="19" operator="lessThan">
      <formula>0</formula>
    </cfRule>
    <cfRule type="cellIs" dxfId="88" priority="20" operator="greaterThan">
      <formula>0</formula>
    </cfRule>
  </conditionalFormatting>
  <conditionalFormatting sqref="N20">
    <cfRule type="cellIs" dxfId="87" priority="9" operator="lessThan">
      <formula>0</formula>
    </cfRule>
    <cfRule type="cellIs" dxfId="86" priority="10" operator="greaterThan">
      <formula>0</formula>
    </cfRule>
  </conditionalFormatting>
  <conditionalFormatting sqref="D15:D20">
    <cfRule type="cellIs" dxfId="85" priority="7" operator="lessThan">
      <formula>0</formula>
    </cfRule>
    <cfRule type="cellIs" dxfId="84" priority="8" operator="greaterThan">
      <formula>0</formula>
    </cfRule>
  </conditionalFormatting>
  <conditionalFormatting sqref="N21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E15:G20">
    <cfRule type="cellIs" dxfId="81" priority="3" operator="lessThan">
      <formula>0</formula>
    </cfRule>
    <cfRule type="cellIs" dxfId="80" priority="4" operator="greaterThan">
      <formula>0</formula>
    </cfRule>
  </conditionalFormatting>
  <conditionalFormatting sqref="E21:G21">
    <cfRule type="cellIs" dxfId="79" priority="1" operator="lessThan">
      <formula>0</formula>
    </cfRule>
    <cfRule type="cellIs" dxfId="78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88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6.54296875" customWidth="1"/>
    <col min="15" max="15" width="14.1796875" bestFit="1" customWidth="1"/>
    <col min="16" max="16" width="17.1796875" customWidth="1"/>
  </cols>
  <sheetData>
    <row r="2" spans="1:16" x14ac:dyDescent="0.35">
      <c r="A2" s="1" t="s">
        <v>52</v>
      </c>
    </row>
    <row r="4" spans="1:16" x14ac:dyDescent="0.35">
      <c r="B4" s="20">
        <v>2020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" customForma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 t="s">
        <v>41</v>
      </c>
      <c r="O5" s="2"/>
      <c r="P5" s="9" t="s">
        <v>41</v>
      </c>
    </row>
    <row r="6" spans="1:16" s="1" customFormat="1" x14ac:dyDescent="0.35">
      <c r="B6" s="9" t="s">
        <v>32</v>
      </c>
      <c r="C6" s="9" t="s">
        <v>33</v>
      </c>
      <c r="D6" s="9" t="s">
        <v>34</v>
      </c>
      <c r="E6" s="9" t="s">
        <v>14</v>
      </c>
      <c r="F6" s="9" t="s">
        <v>35</v>
      </c>
      <c r="G6" s="9" t="s">
        <v>36</v>
      </c>
      <c r="H6" s="9" t="s">
        <v>37</v>
      </c>
      <c r="I6" s="9" t="s">
        <v>15</v>
      </c>
      <c r="J6" s="9" t="s">
        <v>16</v>
      </c>
      <c r="K6" s="9" t="s">
        <v>38</v>
      </c>
      <c r="L6" s="9" t="s">
        <v>18</v>
      </c>
      <c r="M6" s="9" t="s">
        <v>39</v>
      </c>
      <c r="N6" s="9" t="s">
        <v>42</v>
      </c>
      <c r="O6" s="9" t="s">
        <v>40</v>
      </c>
      <c r="P6" s="9" t="s">
        <v>43</v>
      </c>
    </row>
    <row r="7" spans="1:16" x14ac:dyDescent="0.35">
      <c r="A7" s="21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35">
      <c r="A8" s="5" t="s">
        <v>44</v>
      </c>
      <c r="B8" s="6">
        <f>'DE_VIE Gruppe inkl. MLA und KSC'!B8</f>
        <v>2093673</v>
      </c>
      <c r="C8" s="6">
        <f>'DE_VIE Gruppe inkl. MLA und KSC'!C8</f>
        <v>2017461</v>
      </c>
      <c r="D8" s="6">
        <f>'DE_VIE Gruppe inkl. MLA und KSC'!D8</f>
        <v>808454</v>
      </c>
      <c r="E8" s="6">
        <f>'DE_VIE Gruppe inkl. MLA und KSC'!E8</f>
        <v>12632</v>
      </c>
      <c r="F8" s="6">
        <f>'DE_VIE Gruppe inkl. MLA und KSC'!F8</f>
        <v>20202</v>
      </c>
      <c r="G8" s="6">
        <f>'DE_VIE Gruppe inkl. MLA und KSC'!G8</f>
        <v>138124</v>
      </c>
      <c r="H8" s="6"/>
      <c r="I8" s="6"/>
      <c r="J8" s="6"/>
      <c r="K8" s="6"/>
      <c r="L8" s="6"/>
      <c r="M8" s="6"/>
      <c r="N8" s="8">
        <f>'DE_VIE Gruppe inkl. MLA und KSC'!N8</f>
        <v>-95.373055831918023</v>
      </c>
      <c r="O8" s="6">
        <f>SUM(B8:M8)</f>
        <v>5090546</v>
      </c>
      <c r="P8" s="8">
        <f>'DE_VIE Gruppe inkl. MLA und KSC'!P8</f>
        <v>-65.290757592855158</v>
      </c>
    </row>
    <row r="9" spans="1:16" x14ac:dyDescent="0.35">
      <c r="A9" s="5" t="s">
        <v>45</v>
      </c>
      <c r="B9" s="6">
        <f>'DE_VIE Gruppe inkl. MLA und KSC'!B9</f>
        <v>1663642</v>
      </c>
      <c r="C9" s="6">
        <f>'DE_VIE Gruppe inkl. MLA und KSC'!C9</f>
        <v>1631827</v>
      </c>
      <c r="D9" s="6">
        <f>'DE_VIE Gruppe inkl. MLA und KSC'!D9</f>
        <v>656558</v>
      </c>
      <c r="E9" s="6">
        <f>'DE_VIE Gruppe inkl. MLA und KSC'!E9</f>
        <v>12263</v>
      </c>
      <c r="F9" s="6">
        <f>'DE_VIE Gruppe inkl. MLA und KSC'!F9</f>
        <v>19531</v>
      </c>
      <c r="G9" s="6">
        <f>'DE_VIE Gruppe inkl. MLA und KSC'!G9</f>
        <v>120802</v>
      </c>
      <c r="H9" s="6"/>
      <c r="I9" s="6"/>
      <c r="J9" s="6"/>
      <c r="K9" s="6"/>
      <c r="L9" s="6"/>
      <c r="M9" s="6"/>
      <c r="N9" s="8">
        <f>'DE_VIE Gruppe inkl. MLA und KSC'!N9</f>
        <v>-94.69910224112806</v>
      </c>
      <c r="O9" s="6">
        <f t="shared" ref="O9:O12" si="0">SUM(B9:M9)</f>
        <v>4104623</v>
      </c>
      <c r="P9" s="8">
        <f>'DE_VIE Gruppe inkl. MLA und KSC'!P9</f>
        <v>-63.922966481313594</v>
      </c>
    </row>
    <row r="10" spans="1:16" x14ac:dyDescent="0.35">
      <c r="A10" s="5" t="s">
        <v>46</v>
      </c>
      <c r="B10" s="6">
        <f>'DE_VIE Gruppe inkl. MLA und KSC'!B10</f>
        <v>426678</v>
      </c>
      <c r="C10" s="6">
        <f>'DE_VIE Gruppe inkl. MLA und KSC'!C10</f>
        <v>384614</v>
      </c>
      <c r="D10" s="6">
        <f>'DE_VIE Gruppe inkl. MLA und KSC'!D10</f>
        <v>150494</v>
      </c>
      <c r="E10" s="6">
        <f>'DE_VIE Gruppe inkl. MLA und KSC'!E10</f>
        <v>324</v>
      </c>
      <c r="F10" s="6">
        <f>'DE_VIE Gruppe inkl. MLA und KSC'!F10</f>
        <v>472</v>
      </c>
      <c r="G10" s="6">
        <f>'DE_VIE Gruppe inkl. MLA und KSC'!G10</f>
        <v>17296</v>
      </c>
      <c r="H10" s="6"/>
      <c r="I10" s="6"/>
      <c r="J10" s="6"/>
      <c r="K10" s="6"/>
      <c r="L10" s="6"/>
      <c r="M10" s="6"/>
      <c r="N10" s="8">
        <f>'DE_VIE Gruppe inkl. MLA und KSC'!N10</f>
        <v>-97.493928979199154</v>
      </c>
      <c r="O10" s="6">
        <f t="shared" si="0"/>
        <v>979878</v>
      </c>
      <c r="P10" s="8">
        <f>'DE_VIE Gruppe inkl. MLA und KSC'!P10</f>
        <v>-69.251996201834942</v>
      </c>
    </row>
    <row r="11" spans="1:16" x14ac:dyDescent="0.35">
      <c r="A11" s="5" t="s">
        <v>47</v>
      </c>
      <c r="B11" s="6">
        <f>'DE_VIE Gruppe inkl. MLA und KSC'!B11</f>
        <v>19507</v>
      </c>
      <c r="C11" s="6">
        <f>'DE_VIE Gruppe inkl. MLA und KSC'!C11</f>
        <v>18627</v>
      </c>
      <c r="D11" s="6">
        <f>'DE_VIE Gruppe inkl. MLA und KSC'!D11</f>
        <v>10479</v>
      </c>
      <c r="E11" s="6">
        <f>'DE_VIE Gruppe inkl. MLA und KSC'!E11</f>
        <v>960</v>
      </c>
      <c r="F11" s="6">
        <f>'DE_VIE Gruppe inkl. MLA und KSC'!F11</f>
        <v>1067</v>
      </c>
      <c r="G11" s="6">
        <f>'DE_VIE Gruppe inkl. MLA und KSC'!G11</f>
        <v>2453</v>
      </c>
      <c r="H11" s="6"/>
      <c r="I11" s="6"/>
      <c r="J11" s="6"/>
      <c r="K11" s="6"/>
      <c r="L11" s="6"/>
      <c r="M11" s="6"/>
      <c r="N11" s="8">
        <f>'DE_VIE Gruppe inkl. MLA und KSC'!N11</f>
        <v>-89.914066033469027</v>
      </c>
      <c r="O11" s="6">
        <f t="shared" si="0"/>
        <v>53093</v>
      </c>
      <c r="P11" s="8">
        <f>'DE_VIE Gruppe inkl. MLA und KSC'!P11</f>
        <v>-58.483144749497583</v>
      </c>
    </row>
    <row r="12" spans="1:16" x14ac:dyDescent="0.35">
      <c r="A12" s="5" t="s">
        <v>48</v>
      </c>
      <c r="B12" s="10">
        <f>'DE_VIE Gruppe inkl. MLA und KSC'!B12</f>
        <v>20356489.949999999</v>
      </c>
      <c r="C12" s="10">
        <f>'DE_VIE Gruppe inkl. MLA und KSC'!C12</f>
        <v>20824035</v>
      </c>
      <c r="D12" s="10">
        <f>'DE_VIE Gruppe inkl. MLA und KSC'!D12</f>
        <v>22143747</v>
      </c>
      <c r="E12" s="10">
        <f>'DE_VIE Gruppe inkl. MLA und KSC'!E12</f>
        <v>14538631.26</v>
      </c>
      <c r="F12" s="10">
        <f>'DE_VIE Gruppe inkl. MLA und KSC'!F12</f>
        <v>15574368.199999999</v>
      </c>
      <c r="G12" s="10">
        <f>'DE_VIE Gruppe inkl. MLA und KSC'!G12</f>
        <v>14422685</v>
      </c>
      <c r="H12" s="10"/>
      <c r="I12" s="10"/>
      <c r="J12" s="10"/>
      <c r="K12" s="10"/>
      <c r="L12" s="10"/>
      <c r="M12" s="10"/>
      <c r="N12" s="8">
        <f>'DE_VIE Gruppe inkl. MLA und KSC'!N12</f>
        <v>-34.875186793212563</v>
      </c>
      <c r="O12" s="10">
        <f t="shared" si="0"/>
        <v>107859956.41000001</v>
      </c>
      <c r="P12" s="8">
        <f>'DE_VIE Gruppe inkl. MLA und KSC'!P12</f>
        <v>-20.682014121108651</v>
      </c>
    </row>
    <row r="13" spans="1:16" x14ac:dyDescent="0.35">
      <c r="A13" s="21" t="s">
        <v>49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1:16" x14ac:dyDescent="0.35">
      <c r="A14" s="5" t="s">
        <v>44</v>
      </c>
      <c r="B14" s="6">
        <f>'DE_VIE Gruppe inkl. MLA und KSC'!B14</f>
        <v>418096</v>
      </c>
      <c r="C14" s="6">
        <f>'DE_VIE Gruppe inkl. MLA und KSC'!C14</f>
        <v>421567</v>
      </c>
      <c r="D14" s="6">
        <f>'DE_VIE Gruppe inkl. MLA und KSC'!D14</f>
        <v>169388</v>
      </c>
      <c r="E14" s="6">
        <f>'DE_VIE Gruppe inkl. MLA und KSC'!E14</f>
        <v>2370</v>
      </c>
      <c r="F14" s="6">
        <f>'DE_VIE Gruppe inkl. MLA und KSC'!F14</f>
        <v>3081</v>
      </c>
      <c r="G14" s="6">
        <f>'DE_VIE Gruppe inkl. MLA und KSC'!G14</f>
        <v>3348</v>
      </c>
      <c r="H14" s="6"/>
      <c r="I14" s="6"/>
      <c r="J14" s="6"/>
      <c r="K14" s="6"/>
      <c r="L14" s="6"/>
      <c r="M14" s="6"/>
      <c r="N14" s="8">
        <f>'DE_VIE Gruppe inkl. MLA und KSC'!N14</f>
        <v>-99.536008536999447</v>
      </c>
      <c r="O14" s="6">
        <f t="shared" ref="O14:O24" si="1">SUM(B14:M14)</f>
        <v>1017850</v>
      </c>
      <c r="P14" s="8">
        <f>'DE_VIE Gruppe inkl. MLA und KSC'!P14</f>
        <v>-68.699904394559866</v>
      </c>
    </row>
    <row r="15" spans="1:16" x14ac:dyDescent="0.35">
      <c r="A15" s="5" t="s">
        <v>45</v>
      </c>
      <c r="B15" s="6">
        <f>'DE_VIE Gruppe inkl. MLA und KSC'!B15</f>
        <v>413648</v>
      </c>
      <c r="C15" s="6">
        <f>'DE_VIE Gruppe inkl. MLA und KSC'!C15</f>
        <v>419715</v>
      </c>
      <c r="D15" s="6">
        <f>'DE_VIE Gruppe inkl. MLA und KSC'!D15</f>
        <v>168196</v>
      </c>
      <c r="E15" s="6">
        <f>'DE_VIE Gruppe inkl. MLA und KSC'!E15</f>
        <v>2318</v>
      </c>
      <c r="F15" s="6">
        <f>'DE_VIE Gruppe inkl. MLA und KSC'!F15</f>
        <v>3081</v>
      </c>
      <c r="G15" s="6">
        <f>'DE_VIE Gruppe inkl. MLA und KSC'!G15</f>
        <v>3348</v>
      </c>
      <c r="H15" s="6"/>
      <c r="I15" s="6"/>
      <c r="J15" s="6"/>
      <c r="K15" s="6"/>
      <c r="L15" s="6"/>
      <c r="M15" s="6"/>
      <c r="N15" s="8">
        <f>'DE_VIE Gruppe inkl. MLA und KSC'!N15</f>
        <v>-99.533628738944927</v>
      </c>
      <c r="O15" s="6">
        <f t="shared" si="1"/>
        <v>1010306</v>
      </c>
      <c r="P15" s="8">
        <f>'DE_VIE Gruppe inkl. MLA und KSC'!P15</f>
        <v>-68.758810980332981</v>
      </c>
    </row>
    <row r="16" spans="1:16" x14ac:dyDescent="0.35">
      <c r="A16" s="5" t="s">
        <v>46</v>
      </c>
      <c r="B16" s="6">
        <f>'DE_VIE Gruppe inkl. MLA und KSC'!B16</f>
        <v>4446</v>
      </c>
      <c r="C16" s="6">
        <f>'DE_VIE Gruppe inkl. MLA und KSC'!C16</f>
        <v>1852</v>
      </c>
      <c r="D16" s="6">
        <f>'DE_VIE Gruppe inkl. MLA und KSC'!D16</f>
        <v>1068</v>
      </c>
      <c r="E16" s="6">
        <f>'DE_VIE Gruppe inkl. MLA und KSC'!E16</f>
        <v>0</v>
      </c>
      <c r="F16" s="6">
        <f>'DE_VIE Gruppe inkl. MLA und KSC'!F16</f>
        <v>0</v>
      </c>
      <c r="G16" s="6">
        <f>'DE_VIE Gruppe inkl. MLA und KSC'!G16</f>
        <v>0</v>
      </c>
      <c r="H16" s="6"/>
      <c r="I16" s="6"/>
      <c r="J16" s="6"/>
      <c r="K16" s="6"/>
      <c r="L16" s="6"/>
      <c r="M16" s="6"/>
      <c r="N16" s="8">
        <f>'DE_VIE Gruppe inkl. MLA und KSC'!N16</f>
        <v>-100</v>
      </c>
      <c r="O16" s="6">
        <f t="shared" si="1"/>
        <v>7366</v>
      </c>
      <c r="P16" s="8">
        <f>'DE_VIE Gruppe inkl. MLA und KSC'!P16</f>
        <v>-58.807739626439989</v>
      </c>
    </row>
    <row r="17" spans="1:16" x14ac:dyDescent="0.35">
      <c r="A17" s="5" t="s">
        <v>47</v>
      </c>
      <c r="B17" s="6">
        <f>'DE_VIE Gruppe inkl. MLA und KSC'!B17</f>
        <v>3404</v>
      </c>
      <c r="C17" s="6">
        <f>'DE_VIE Gruppe inkl. MLA und KSC'!C17</f>
        <v>3196</v>
      </c>
      <c r="D17" s="6">
        <f>'DE_VIE Gruppe inkl. MLA und KSC'!D17</f>
        <v>1867</v>
      </c>
      <c r="E17" s="6">
        <f>'DE_VIE Gruppe inkl. MLA und KSC'!E17</f>
        <v>259</v>
      </c>
      <c r="F17" s="6">
        <f>'DE_VIE Gruppe inkl. MLA und KSC'!F17</f>
        <v>283</v>
      </c>
      <c r="G17" s="6">
        <f>'DE_VIE Gruppe inkl. MLA und KSC'!G17</f>
        <v>280</v>
      </c>
      <c r="H17" s="6"/>
      <c r="I17" s="6"/>
      <c r="J17" s="6"/>
      <c r="K17" s="6"/>
      <c r="L17" s="6"/>
      <c r="M17" s="6"/>
      <c r="N17" s="8">
        <f>'DE_VIE Gruppe inkl. MLA und KSC'!N17</f>
        <v>-94.344576853160973</v>
      </c>
      <c r="O17" s="6">
        <f t="shared" si="1"/>
        <v>9289</v>
      </c>
      <c r="P17" s="8">
        <f>'DE_VIE Gruppe inkl. MLA und KSC'!P17</f>
        <v>-61.143645946624282</v>
      </c>
    </row>
    <row r="18" spans="1:16" x14ac:dyDescent="0.35">
      <c r="A18" s="5" t="s">
        <v>48</v>
      </c>
      <c r="B18" s="10">
        <f>'DE_VIE Gruppe inkl. MLA und KSC'!B18</f>
        <v>1337267</v>
      </c>
      <c r="C18" s="10">
        <f>'DE_VIE Gruppe inkl. MLA und KSC'!C18</f>
        <v>1396340</v>
      </c>
      <c r="D18" s="10">
        <f>'DE_VIE Gruppe inkl. MLA und KSC'!D18</f>
        <v>1221243</v>
      </c>
      <c r="E18" s="10">
        <f>'DE_VIE Gruppe inkl. MLA und KSC'!E18</f>
        <v>1161896</v>
      </c>
      <c r="F18" s="10">
        <f>'DE_VIE Gruppe inkl. MLA und KSC'!F18</f>
        <v>1396162</v>
      </c>
      <c r="G18" s="10">
        <f>'DE_VIE Gruppe inkl. MLA und KSC'!G18</f>
        <v>1439836</v>
      </c>
      <c r="H18" s="10"/>
      <c r="I18" s="10"/>
      <c r="J18" s="10"/>
      <c r="K18" s="10"/>
      <c r="L18" s="10"/>
      <c r="M18" s="10"/>
      <c r="N18" s="8">
        <f>'DE_VIE Gruppe inkl. MLA und KSC'!N18</f>
        <v>19.461598262963275</v>
      </c>
      <c r="O18" s="10">
        <f t="shared" si="1"/>
        <v>7952744</v>
      </c>
      <c r="P18" s="8">
        <f>'DE_VIE Gruppe inkl. MLA und KSC'!P18</f>
        <v>1.0228495813698446</v>
      </c>
    </row>
    <row r="19" spans="1:16" x14ac:dyDescent="0.35">
      <c r="A19" s="21" t="s">
        <v>50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x14ac:dyDescent="0.35">
      <c r="A20" s="5" t="s">
        <v>44</v>
      </c>
      <c r="B20" s="6">
        <f>'DE_VIE Gruppe inkl. MLA und KSC'!B20</f>
        <v>22649</v>
      </c>
      <c r="C20" s="6">
        <f>'DE_VIE Gruppe inkl. MLA und KSC'!C20</f>
        <v>20818</v>
      </c>
      <c r="D20" s="6">
        <f>'DE_VIE Gruppe inkl. MLA und KSC'!D20</f>
        <v>6420</v>
      </c>
      <c r="E20" s="6">
        <f>'DE_VIE Gruppe inkl. MLA und KSC'!E20</f>
        <v>0</v>
      </c>
      <c r="F20" s="6">
        <f>'DE_VIE Gruppe inkl. MLA und KSC'!F20</f>
        <v>0</v>
      </c>
      <c r="G20" s="6">
        <f>'DE_VIE Gruppe inkl. MLA und KSC'!G20</f>
        <v>623</v>
      </c>
      <c r="H20" s="6"/>
      <c r="I20" s="6"/>
      <c r="J20" s="6"/>
      <c r="K20" s="6"/>
      <c r="L20" s="6"/>
      <c r="M20" s="6"/>
      <c r="N20" s="8">
        <f>'DE_VIE Gruppe inkl. MLA und KSC'!N20</f>
        <v>-98.993993024157092</v>
      </c>
      <c r="O20" s="6">
        <f t="shared" si="1"/>
        <v>50510</v>
      </c>
      <c r="P20" s="8">
        <f>'DE_VIE Gruppe inkl. MLA und KSC'!P20</f>
        <v>-76.835481932960022</v>
      </c>
    </row>
    <row r="21" spans="1:16" x14ac:dyDescent="0.35">
      <c r="A21" s="5" t="s">
        <v>45</v>
      </c>
      <c r="B21" s="6">
        <f>'DE_VIE Gruppe inkl. MLA und KSC'!B21</f>
        <v>22649</v>
      </c>
      <c r="C21" s="6">
        <f>'DE_VIE Gruppe inkl. MLA und KSC'!C21</f>
        <v>20818</v>
      </c>
      <c r="D21" s="6">
        <f>'DE_VIE Gruppe inkl. MLA und KSC'!D21</f>
        <v>6420</v>
      </c>
      <c r="E21" s="6">
        <f>'DE_VIE Gruppe inkl. MLA und KSC'!E21</f>
        <v>0</v>
      </c>
      <c r="F21" s="6">
        <f>'DE_VIE Gruppe inkl. MLA und KSC'!F21</f>
        <v>0</v>
      </c>
      <c r="G21" s="6">
        <f>'DE_VIE Gruppe inkl. MLA und KSC'!G21</f>
        <v>623</v>
      </c>
      <c r="H21" s="6"/>
      <c r="I21" s="6"/>
      <c r="J21" s="6"/>
      <c r="K21" s="6"/>
      <c r="L21" s="6"/>
      <c r="M21" s="6"/>
      <c r="N21" s="8">
        <f>'DE_VIE Gruppe inkl. MLA und KSC'!N21</f>
        <v>-98.993993024157092</v>
      </c>
      <c r="O21" s="6">
        <f t="shared" si="1"/>
        <v>50510</v>
      </c>
      <c r="P21" s="8">
        <f>'DE_VIE Gruppe inkl. MLA und KSC'!P21</f>
        <v>-76.808147223038489</v>
      </c>
    </row>
    <row r="22" spans="1:16" x14ac:dyDescent="0.3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35">
      <c r="A23" s="5" t="s">
        <v>47</v>
      </c>
      <c r="B23" s="6">
        <f>'DE_VIE Gruppe inkl. MLA und KSC'!B23</f>
        <v>326</v>
      </c>
      <c r="C23" s="6">
        <f>'DE_VIE Gruppe inkl. MLA und KSC'!C23</f>
        <v>309</v>
      </c>
      <c r="D23" s="6">
        <f>'DE_VIE Gruppe inkl. MLA und KSC'!D23</f>
        <v>138</v>
      </c>
      <c r="E23" s="6">
        <f>'DE_VIE Gruppe inkl. MLA und KSC'!E23</f>
        <v>0</v>
      </c>
      <c r="F23" s="6">
        <f>'DE_VIE Gruppe inkl. MLA und KSC'!F23</f>
        <v>0</v>
      </c>
      <c r="G23" s="6">
        <f>'DE_VIE Gruppe inkl. MLA und KSC'!G23</f>
        <v>24</v>
      </c>
      <c r="H23" s="6"/>
      <c r="I23" s="6"/>
      <c r="J23" s="6"/>
      <c r="K23" s="6"/>
      <c r="L23" s="6"/>
      <c r="M23" s="6"/>
      <c r="N23" s="8">
        <f>'DE_VIE Gruppe inkl. MLA und KSC'!N23</f>
        <v>-96.284829721362229</v>
      </c>
      <c r="O23" s="6">
        <f t="shared" si="1"/>
        <v>797</v>
      </c>
      <c r="P23" s="8">
        <f>'DE_VIE Gruppe inkl. MLA und KSC'!P23</f>
        <v>-69.913174782936963</v>
      </c>
    </row>
    <row r="24" spans="1:16" x14ac:dyDescent="0.35">
      <c r="A24" s="5" t="s">
        <v>48</v>
      </c>
      <c r="B24" s="10">
        <f>'DE_VIE Gruppe inkl. MLA und KSC'!B24</f>
        <v>967</v>
      </c>
      <c r="C24" s="10">
        <f>'DE_VIE Gruppe inkl. MLA und KSC'!C24</f>
        <v>1648</v>
      </c>
      <c r="D24" s="10">
        <f>'DE_VIE Gruppe inkl. MLA und KSC'!D24</f>
        <v>1343</v>
      </c>
      <c r="E24" s="10">
        <f>'DE_VIE Gruppe inkl. MLA und KSC'!E24</f>
        <v>0</v>
      </c>
      <c r="F24" s="6">
        <f>'DE_VIE Gruppe inkl. MLA und KSC'!F24</f>
        <v>0</v>
      </c>
      <c r="G24" s="6">
        <f>'DE_VIE Gruppe inkl. MLA und KSC'!G24</f>
        <v>4.7E-2</v>
      </c>
      <c r="H24" s="10"/>
      <c r="I24" s="10"/>
      <c r="J24" s="10"/>
      <c r="K24" s="10"/>
      <c r="L24" s="10"/>
      <c r="M24" s="10"/>
      <c r="N24" s="8">
        <f>'DE_VIE Gruppe inkl. MLA und KSC'!N24</f>
        <v>-99.999240833467937</v>
      </c>
      <c r="O24" s="10">
        <f t="shared" si="1"/>
        <v>3958.047</v>
      </c>
      <c r="P24" s="8">
        <f>'DE_VIE Gruppe inkl. MLA und KSC'!P24</f>
        <v>-85.3</v>
      </c>
    </row>
    <row r="25" spans="1:16" x14ac:dyDescent="0.35">
      <c r="A25" s="21" t="s">
        <v>51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6" x14ac:dyDescent="0.35">
      <c r="A26" s="5" t="s">
        <v>44</v>
      </c>
      <c r="B26" s="6">
        <f>'DE_VIE Gruppe inkl. MLA und KSC'!B26</f>
        <v>2534418</v>
      </c>
      <c r="C26" s="6">
        <f>'DE_VIE Gruppe inkl. MLA und KSC'!C26</f>
        <v>2459846</v>
      </c>
      <c r="D26" s="6">
        <f>'DE_VIE Gruppe inkl. MLA und KSC'!D26</f>
        <v>984262</v>
      </c>
      <c r="E26" s="6">
        <f>'DE_VIE Gruppe inkl. MLA und KSC'!E26</f>
        <v>15002</v>
      </c>
      <c r="F26" s="6">
        <f>'DE_VIE Gruppe inkl. MLA und KSC'!F26</f>
        <v>23283</v>
      </c>
      <c r="G26" s="6">
        <f>'DE_VIE Gruppe inkl. MLA und KSC'!G26</f>
        <v>142095</v>
      </c>
      <c r="H26" s="6"/>
      <c r="I26" s="6"/>
      <c r="J26" s="6"/>
      <c r="K26" s="6"/>
      <c r="L26" s="6"/>
      <c r="M26" s="6"/>
      <c r="N26" s="8">
        <f>'DE_VIE Gruppe inkl. MLA und KSC'!N26</f>
        <v>-96.229604720775285</v>
      </c>
      <c r="O26" s="6">
        <f t="shared" ref="O26:O30" si="2">SUM(B26:M26)</f>
        <v>6158906</v>
      </c>
      <c r="P26" s="8">
        <f>'DE_VIE Gruppe inkl. MLA und KSC'!P26</f>
        <v>-66.0408339977959</v>
      </c>
    </row>
    <row r="27" spans="1:16" x14ac:dyDescent="0.35">
      <c r="A27" s="5" t="s">
        <v>45</v>
      </c>
      <c r="B27" s="6">
        <f>'DE_VIE Gruppe inkl. MLA und KSC'!B27</f>
        <v>2099939</v>
      </c>
      <c r="C27" s="6">
        <f>'DE_VIE Gruppe inkl. MLA und KSC'!C27</f>
        <v>2072360</v>
      </c>
      <c r="D27" s="6">
        <f>'DE_VIE Gruppe inkl. MLA und KSC'!D27</f>
        <v>831174</v>
      </c>
      <c r="E27" s="6">
        <f>'DE_VIE Gruppe inkl. MLA und KSC'!E27</f>
        <v>14581</v>
      </c>
      <c r="F27" s="6">
        <f>'DE_VIE Gruppe inkl. MLA und KSC'!F27</f>
        <v>22612</v>
      </c>
      <c r="G27" s="6">
        <f>'DE_VIE Gruppe inkl. MLA und KSC'!G27</f>
        <v>124773</v>
      </c>
      <c r="H27" s="6"/>
      <c r="I27" s="6"/>
      <c r="J27" s="6"/>
      <c r="K27" s="6"/>
      <c r="L27" s="6"/>
      <c r="M27" s="6"/>
      <c r="N27" s="8">
        <f>'DE_VIE Gruppe inkl. MLA und KSC'!N27</f>
        <v>-95.920728621365626</v>
      </c>
      <c r="O27" s="6">
        <f t="shared" si="2"/>
        <v>5165439</v>
      </c>
      <c r="P27" s="8">
        <f>'DE_VIE Gruppe inkl. MLA und KSC'!P27</f>
        <v>-65.166799423942209</v>
      </c>
    </row>
    <row r="28" spans="1:16" x14ac:dyDescent="0.35">
      <c r="A28" s="5" t="s">
        <v>46</v>
      </c>
      <c r="B28" s="6">
        <f>'DE_VIE Gruppe inkl. MLA und KSC'!B28</f>
        <v>431124</v>
      </c>
      <c r="C28" s="6">
        <f>'DE_VIE Gruppe inkl. MLA und KSC'!C28</f>
        <v>386466</v>
      </c>
      <c r="D28" s="6">
        <f>'DE_VIE Gruppe inkl. MLA und KSC'!D28</f>
        <v>151562</v>
      </c>
      <c r="E28" s="6">
        <f>'DE_VIE Gruppe inkl. MLA und KSC'!E28</f>
        <v>324</v>
      </c>
      <c r="F28" s="6">
        <f>'DE_VIE Gruppe inkl. MLA und KSC'!F28</f>
        <v>472</v>
      </c>
      <c r="G28" s="6">
        <f>'DE_VIE Gruppe inkl. MLA und KSC'!G28</f>
        <v>17296</v>
      </c>
      <c r="H28" s="6"/>
      <c r="I28" s="6"/>
      <c r="J28" s="6"/>
      <c r="K28" s="6"/>
      <c r="L28" s="6"/>
      <c r="M28" s="6"/>
      <c r="N28" s="8">
        <f>'DE_VIE Gruppe inkl. MLA und KSC'!N28</f>
        <v>-97.506997875413319</v>
      </c>
      <c r="O28" s="6">
        <f t="shared" si="2"/>
        <v>987244</v>
      </c>
      <c r="P28" s="8">
        <f>'DE_VIE Gruppe inkl. MLA und KSC'!P28</f>
        <v>-69.193717695722896</v>
      </c>
    </row>
    <row r="29" spans="1:16" x14ac:dyDescent="0.35">
      <c r="A29" s="5" t="s">
        <v>47</v>
      </c>
      <c r="B29" s="6">
        <f>'DE_VIE Gruppe inkl. MLA und KSC'!B29</f>
        <v>23237</v>
      </c>
      <c r="C29" s="6">
        <f>'DE_VIE Gruppe inkl. MLA und KSC'!C29</f>
        <v>22132</v>
      </c>
      <c r="D29" s="6">
        <f>'DE_VIE Gruppe inkl. MLA und KSC'!D29</f>
        <v>12484</v>
      </c>
      <c r="E29" s="6">
        <f>'DE_VIE Gruppe inkl. MLA und KSC'!E29</f>
        <v>1219</v>
      </c>
      <c r="F29" s="6">
        <f>'DE_VIE Gruppe inkl. MLA und KSC'!F29</f>
        <v>1350</v>
      </c>
      <c r="G29" s="6">
        <f>'DE_VIE Gruppe inkl. MLA und KSC'!G29</f>
        <v>2757</v>
      </c>
      <c r="H29" s="6"/>
      <c r="I29" s="6"/>
      <c r="J29" s="6"/>
      <c r="K29" s="6"/>
      <c r="L29" s="6"/>
      <c r="M29" s="6"/>
      <c r="N29" s="8">
        <f>'DE_VIE Gruppe inkl. MLA und KSC'!N29</f>
        <v>-90.78481181897186</v>
      </c>
      <c r="O29" s="6">
        <f t="shared" si="2"/>
        <v>63179</v>
      </c>
      <c r="P29" s="8">
        <f>'DE_VIE Gruppe inkl. MLA und KSC'!P29</f>
        <v>-59.091026819824144</v>
      </c>
    </row>
    <row r="30" spans="1:16" x14ac:dyDescent="0.35">
      <c r="A30" s="5" t="s">
        <v>48</v>
      </c>
      <c r="B30" s="10">
        <f>'DE_VIE Gruppe inkl. MLA und KSC'!B30</f>
        <v>21694723.949999999</v>
      </c>
      <c r="C30" s="10">
        <f>'DE_VIE Gruppe inkl. MLA und KSC'!C30</f>
        <v>22222023</v>
      </c>
      <c r="D30" s="10">
        <f>'DE_VIE Gruppe inkl. MLA und KSC'!D30</f>
        <v>23366333</v>
      </c>
      <c r="E30" s="10">
        <f>'DE_VIE Gruppe inkl. MLA und KSC'!E30</f>
        <v>15700527.26</v>
      </c>
      <c r="F30" s="10">
        <f>'DE_VIE Gruppe inkl. MLA und KSC'!F30</f>
        <v>16970530.199999999</v>
      </c>
      <c r="G30" s="10">
        <f>'DE_VIE Gruppe inkl. MLA und KSC'!G30</f>
        <v>15862521.047</v>
      </c>
      <c r="H30" s="10"/>
      <c r="I30" s="10"/>
      <c r="J30" s="10"/>
      <c r="K30" s="10"/>
      <c r="L30" s="10"/>
      <c r="M30" s="10"/>
      <c r="N30" s="8">
        <f>'DE_VIE Gruppe inkl. MLA und KSC'!N30</f>
        <v>-32.088636068396738</v>
      </c>
      <c r="O30" s="10">
        <f t="shared" si="2"/>
        <v>115816658.45700002</v>
      </c>
      <c r="P30" s="8">
        <f>'DE_VIE Gruppe inkl. MLA und KSC'!P30</f>
        <v>-19.506450661018825</v>
      </c>
    </row>
    <row r="31" spans="1:16" x14ac:dyDescent="0.35">
      <c r="A31" s="18" t="s">
        <v>57</v>
      </c>
    </row>
    <row r="33" spans="1:16" x14ac:dyDescent="0.35">
      <c r="B33" s="20">
        <v>2019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x14ac:dyDescent="0.35">
      <c r="A35" s="1"/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35">
      <c r="A36" s="21" t="s">
        <v>31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</row>
    <row r="37" spans="1:16" x14ac:dyDescent="0.35">
      <c r="A37" s="5" t="s">
        <v>44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35">
      <c r="A38" s="5" t="s">
        <v>45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3">(M38/M67-1)*100</f>
        <v>10.54310753981833</v>
      </c>
      <c r="O38" s="6">
        <f t="shared" ref="O38:O41" si="4">SUM(B38:M38)</f>
        <v>24318315</v>
      </c>
      <c r="P38" s="8">
        <f t="shared" ref="P38:P40" si="5">(O38/O67-1)*100</f>
        <v>20.010431563627627</v>
      </c>
    </row>
    <row r="39" spans="1:16" x14ac:dyDescent="0.35">
      <c r="A39" s="5" t="s">
        <v>46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3"/>
        <v>16.425514571020994</v>
      </c>
      <c r="O39" s="6">
        <f t="shared" si="4"/>
        <v>7189864</v>
      </c>
      <c r="P39" s="8">
        <f t="shared" si="5"/>
        <v>7.6439746680041276</v>
      </c>
    </row>
    <row r="40" spans="1:16" x14ac:dyDescent="0.35">
      <c r="A40" s="5" t="s">
        <v>47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3"/>
        <v>5.0582075135986893</v>
      </c>
      <c r="O40" s="6">
        <f t="shared" si="4"/>
        <v>266802</v>
      </c>
      <c r="P40" s="8">
        <f t="shared" si="5"/>
        <v>10.704386649184251</v>
      </c>
    </row>
    <row r="41" spans="1:16" x14ac:dyDescent="0.35">
      <c r="A41" s="5" t="s">
        <v>48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3"/>
        <v>-3.1967245127298316</v>
      </c>
      <c r="O41" s="12">
        <f t="shared" si="4"/>
        <v>283806039.91000009</v>
      </c>
      <c r="P41" s="8">
        <v>-3.9</v>
      </c>
    </row>
    <row r="42" spans="1:16" x14ac:dyDescent="0.35">
      <c r="A42" s="21" t="s">
        <v>49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x14ac:dyDescent="0.35">
      <c r="A43" s="5" t="s">
        <v>44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6">SUM(B43:M43)</f>
        <v>7310289</v>
      </c>
      <c r="P43" s="8">
        <f>(O43/O72-1)*100</f>
        <v>7.3751314044861127</v>
      </c>
    </row>
    <row r="44" spans="1:16" x14ac:dyDescent="0.35">
      <c r="A44" s="5" t="s">
        <v>45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7">(M44/M73-1)*100</f>
        <v>14.89853027058594</v>
      </c>
      <c r="O44" s="6">
        <f t="shared" si="6"/>
        <v>7262251</v>
      </c>
      <c r="P44" s="8">
        <f t="shared" ref="P44:P46" si="8">(O44/O73-1)*100</f>
        <v>7.4268721503166768</v>
      </c>
    </row>
    <row r="45" spans="1:16" x14ac:dyDescent="0.35">
      <c r="A45" s="5" t="s">
        <v>46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7"/>
        <v>46.443030653556974</v>
      </c>
      <c r="O45" s="6">
        <f t="shared" si="6"/>
        <v>47782</v>
      </c>
      <c r="P45" s="8">
        <f t="shared" si="8"/>
        <v>3.1384907615265023</v>
      </c>
    </row>
    <row r="46" spans="1:16" x14ac:dyDescent="0.35">
      <c r="A46" s="5" t="s">
        <v>47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7"/>
        <v>13.394495412844032</v>
      </c>
      <c r="O46" s="6">
        <f t="shared" si="6"/>
        <v>51910</v>
      </c>
      <c r="P46" s="8">
        <f t="shared" si="8"/>
        <v>6.5104540698032398</v>
      </c>
    </row>
    <row r="47" spans="1:16" x14ac:dyDescent="0.35">
      <c r="A47" s="5" t="s">
        <v>48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7"/>
        <v>34.212872580818711</v>
      </c>
      <c r="O47" s="11">
        <f t="shared" si="6"/>
        <v>16422226</v>
      </c>
      <c r="P47" s="8">
        <v>3.7</v>
      </c>
    </row>
    <row r="48" spans="1:16" x14ac:dyDescent="0.35">
      <c r="A48" s="21" t="s">
        <v>50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  <row r="49" spans="1:16" x14ac:dyDescent="0.35">
      <c r="A49" s="5" t="s">
        <v>44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9">SUM(B49:M49)</f>
        <v>555325</v>
      </c>
      <c r="P49" s="8">
        <f>(O49/O78-1)*100</f>
        <v>2.9233512247197613</v>
      </c>
    </row>
    <row r="50" spans="1:16" x14ac:dyDescent="0.35">
      <c r="A50" s="5" t="s">
        <v>45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0">(M50/M79-1)*100</f>
        <v>-10.848584501000857</v>
      </c>
      <c r="O50" s="6">
        <f t="shared" si="9"/>
        <v>555068</v>
      </c>
      <c r="P50" s="8">
        <f t="shared" ref="P50:P52" si="11">(O50/O79-1)*100</f>
        <v>5.4648816467986361</v>
      </c>
    </row>
    <row r="51" spans="1:16" x14ac:dyDescent="0.35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35">
      <c r="A52" s="5" t="s">
        <v>47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0"/>
        <v>-15.609756097560979</v>
      </c>
      <c r="O52" s="6">
        <f t="shared" si="9"/>
        <v>6028</v>
      </c>
      <c r="P52" s="8">
        <f t="shared" si="11"/>
        <v>-5.0110305704380682</v>
      </c>
    </row>
    <row r="53" spans="1:16" x14ac:dyDescent="0.35">
      <c r="A53" s="5" t="s">
        <v>48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0"/>
        <v>-57.727699530516432</v>
      </c>
      <c r="O53" s="11">
        <f t="shared" si="9"/>
        <v>38006</v>
      </c>
      <c r="P53" s="8">
        <v>-40.9</v>
      </c>
    </row>
    <row r="54" spans="1:16" x14ac:dyDescent="0.35">
      <c r="A54" s="21" t="s">
        <v>51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x14ac:dyDescent="0.35">
      <c r="A55" s="5" t="s">
        <v>44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2">SUM(B55:M55)</f>
        <v>39527803</v>
      </c>
      <c r="P55" s="8">
        <f>(O55/O84-1)*100</f>
        <v>14.95646025634243</v>
      </c>
    </row>
    <row r="56" spans="1:16" x14ac:dyDescent="0.35">
      <c r="A56" s="5" t="s">
        <v>45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3">(M56/M85-1)*100</f>
        <v>11.072425625834104</v>
      </c>
      <c r="O56" s="6">
        <f t="shared" si="12"/>
        <v>32135634</v>
      </c>
      <c r="P56" s="8">
        <f t="shared" ref="P56:P59" si="14">(O56/O85-1)*100</f>
        <v>16.644820317163123</v>
      </c>
    </row>
    <row r="57" spans="1:16" x14ac:dyDescent="0.35">
      <c r="A57" s="5" t="s">
        <v>46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3"/>
        <v>16.687625309960662</v>
      </c>
      <c r="O57" s="6">
        <f t="shared" si="12"/>
        <v>7237646</v>
      </c>
      <c r="P57" s="8">
        <f t="shared" si="14"/>
        <v>7.6129396392426107</v>
      </c>
    </row>
    <row r="58" spans="1:16" x14ac:dyDescent="0.35">
      <c r="A58" s="5" t="s">
        <v>47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3"/>
        <v>5.8627039527215041</v>
      </c>
      <c r="O58" s="6">
        <f t="shared" si="12"/>
        <v>324740</v>
      </c>
      <c r="P58" s="8">
        <f t="shared" si="14"/>
        <v>9.6772232485722078</v>
      </c>
    </row>
    <row r="59" spans="1:16" x14ac:dyDescent="0.35">
      <c r="A59" s="5" t="s">
        <v>48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3"/>
        <v>-1.4321558762392939</v>
      </c>
      <c r="O59" s="11">
        <f t="shared" si="12"/>
        <v>300266271.91000009</v>
      </c>
      <c r="P59" s="8">
        <f t="shared" si="14"/>
        <v>-3.5859793114276006</v>
      </c>
    </row>
    <row r="62" spans="1:16" x14ac:dyDescent="0.35">
      <c r="B62" s="20">
        <v>2018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3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3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35">
      <c r="A65" s="21" t="s">
        <v>31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  <row r="66" spans="1:16" x14ac:dyDescent="0.35">
      <c r="A66" s="5" t="s">
        <v>44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35">
      <c r="A67" s="5" t="s">
        <v>45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35">
      <c r="A68" s="5" t="s">
        <v>46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35">
      <c r="A69" s="5" t="s">
        <v>47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35">
      <c r="A70" s="5" t="s">
        <v>48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35">
      <c r="A71" s="21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</row>
    <row r="72" spans="1:16" x14ac:dyDescent="0.35">
      <c r="A72" s="5" t="s">
        <v>44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35">
      <c r="A73" s="5" t="s">
        <v>45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35">
      <c r="A74" s="5" t="s">
        <v>46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35">
      <c r="A75" s="5" t="s">
        <v>47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35">
      <c r="A76" s="5" t="s">
        <v>48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35">
      <c r="A77" s="21" t="s">
        <v>50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</row>
    <row r="78" spans="1:16" x14ac:dyDescent="0.35">
      <c r="A78" s="5" t="s">
        <v>44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35">
      <c r="A79" s="5" t="s">
        <v>45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3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35">
      <c r="A81" s="5" t="s">
        <v>47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35">
      <c r="A82" s="5" t="s">
        <v>48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35">
      <c r="A83" s="21" t="s">
        <v>51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</row>
    <row r="84" spans="1:16" x14ac:dyDescent="0.35">
      <c r="A84" s="5" t="s">
        <v>44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35">
      <c r="A85" s="5" t="s">
        <v>45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35">
      <c r="A86" s="5" t="s">
        <v>46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35">
      <c r="A87" s="5" t="s">
        <v>47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35">
      <c r="A88" s="5" t="s">
        <v>48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A71:P71"/>
    <mergeCell ref="A77:P77"/>
    <mergeCell ref="A83:P83"/>
    <mergeCell ref="A36:P36"/>
    <mergeCell ref="A42:P42"/>
    <mergeCell ref="A48:P48"/>
    <mergeCell ref="A54:P54"/>
    <mergeCell ref="B62:P62"/>
    <mergeCell ref="A65:P65"/>
    <mergeCell ref="B33:P33"/>
    <mergeCell ref="B4:P4"/>
    <mergeCell ref="A7:P7"/>
    <mergeCell ref="A13:P13"/>
    <mergeCell ref="A19:P19"/>
    <mergeCell ref="A25:P25"/>
  </mergeCells>
  <conditionalFormatting sqref="N37:N41">
    <cfRule type="cellIs" dxfId="77" priority="79" operator="lessThan">
      <formula>0</formula>
    </cfRule>
    <cfRule type="cellIs" dxfId="76" priority="80" operator="greaterThan">
      <formula>0</formula>
    </cfRule>
  </conditionalFormatting>
  <conditionalFormatting sqref="N66:N70">
    <cfRule type="cellIs" dxfId="75" priority="77" operator="lessThan">
      <formula>0</formula>
    </cfRule>
    <cfRule type="cellIs" dxfId="74" priority="78" operator="greaterThan">
      <formula>0</formula>
    </cfRule>
  </conditionalFormatting>
  <conditionalFormatting sqref="N72:N76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N78:N82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N84:N88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P66:P70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P73:P76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P78:P8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P84:P88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P7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P37:P4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P43:P47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P49:P53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P55:P59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N43:N47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N49:N53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N55:N5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N8:N12">
    <cfRule type="cellIs" dxfId="43" priority="29" operator="lessThan">
      <formula>0</formula>
    </cfRule>
    <cfRule type="cellIs" dxfId="42" priority="30" operator="greaterThan">
      <formula>0</formula>
    </cfRule>
  </conditionalFormatting>
  <conditionalFormatting sqref="N14:N18">
    <cfRule type="cellIs" dxfId="41" priority="13" operator="lessThan">
      <formula>0</formula>
    </cfRule>
    <cfRule type="cellIs" dxfId="40" priority="14" operator="greaterThan">
      <formula>0</formula>
    </cfRule>
  </conditionalFormatting>
  <conditionalFormatting sqref="N20:N24">
    <cfRule type="cellIs" dxfId="39" priority="11" operator="lessThan">
      <formula>0</formula>
    </cfRule>
    <cfRule type="cellIs" dxfId="38" priority="12" operator="greaterThan">
      <formula>0</formula>
    </cfRule>
  </conditionalFormatting>
  <conditionalFormatting sqref="N26:N30">
    <cfRule type="cellIs" dxfId="37" priority="9" operator="lessThan">
      <formula>0</formula>
    </cfRule>
    <cfRule type="cellIs" dxfId="36" priority="10" operator="greaterThan">
      <formula>0</formula>
    </cfRule>
  </conditionalFormatting>
  <conditionalFormatting sqref="P8:P12">
    <cfRule type="cellIs" dxfId="35" priority="7" operator="lessThan">
      <formula>0</formula>
    </cfRule>
    <cfRule type="cellIs" dxfId="34" priority="8" operator="greaterThan">
      <formula>0</formula>
    </cfRule>
  </conditionalFormatting>
  <conditionalFormatting sqref="P14:P18">
    <cfRule type="cellIs" dxfId="33" priority="5" operator="lessThan">
      <formula>0</formula>
    </cfRule>
    <cfRule type="cellIs" dxfId="32" priority="6" operator="greaterThan">
      <formula>0</formula>
    </cfRule>
  </conditionalFormatting>
  <conditionalFormatting sqref="P20:P24">
    <cfRule type="cellIs" dxfId="31" priority="3" operator="lessThan">
      <formula>0</formula>
    </cfRule>
    <cfRule type="cellIs" dxfId="30" priority="4" operator="greaterThan">
      <formula>0</formula>
    </cfRule>
  </conditionalFormatting>
  <conditionalFormatting sqref="P26:P30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8740157499999996" bottom="0.78740157499999996" header="0.3" footer="0.3"/>
  <ignoredErrors>
    <ignoredError sqref="A37:P59" formula="1"/>
    <ignoredError sqref="A13:P13 A8:C8 H8:M8 A9:C12 H10:M12 A19:P19 A14:C14 H14:M14 A15:C18 H15:M18 A25:P25 A20:C20 H20:M20 A21:C24 H21:M24 A27:C30 A26:C26 H26:M26 H27:M30 H9:M9 O8 O10:O12 O9 O14 O15:O18 O20 O21:O24 O26 O27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80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4.1796875" bestFit="1" customWidth="1"/>
  </cols>
  <sheetData>
    <row r="2" spans="1:14" x14ac:dyDescent="0.35">
      <c r="A2" s="1" t="s">
        <v>53</v>
      </c>
    </row>
    <row r="4" spans="1:14" x14ac:dyDescent="0.35">
      <c r="B4" s="20">
        <v>2020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5">
      <c r="A5" s="1"/>
      <c r="B5" s="9" t="s">
        <v>32</v>
      </c>
      <c r="C5" s="9" t="s">
        <v>33</v>
      </c>
      <c r="D5" s="9" t="s">
        <v>34</v>
      </c>
      <c r="E5" s="9" t="s">
        <v>14</v>
      </c>
      <c r="F5" s="9" t="s">
        <v>35</v>
      </c>
      <c r="G5" s="9" t="s">
        <v>36</v>
      </c>
      <c r="H5" s="9" t="s">
        <v>37</v>
      </c>
      <c r="I5" s="9" t="s">
        <v>15</v>
      </c>
      <c r="J5" s="9" t="s">
        <v>16</v>
      </c>
      <c r="K5" s="9" t="s">
        <v>38</v>
      </c>
      <c r="L5" s="9" t="s">
        <v>18</v>
      </c>
      <c r="M5" s="9" t="s">
        <v>39</v>
      </c>
      <c r="N5" s="9" t="s">
        <v>40</v>
      </c>
    </row>
    <row r="6" spans="1:14" x14ac:dyDescent="0.3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35">
      <c r="A7" s="5" t="s">
        <v>44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only'!E7</f>
        <v>12632</v>
      </c>
      <c r="F7" s="6">
        <f>'DE_VIE only'!F7</f>
        <v>20202</v>
      </c>
      <c r="G7" s="6">
        <f>'DE_VIE only'!G7</f>
        <v>138124</v>
      </c>
      <c r="H7" s="6"/>
      <c r="I7" s="6"/>
      <c r="J7" s="6"/>
      <c r="K7" s="6"/>
      <c r="L7" s="6"/>
      <c r="M7" s="6"/>
      <c r="N7" s="6">
        <f>'DE_VIE Gruppe inkl. MLA und KSC'!O8</f>
        <v>5090546</v>
      </c>
    </row>
    <row r="8" spans="1:14" x14ac:dyDescent="0.35">
      <c r="A8" s="5" t="s">
        <v>45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only'!E8</f>
        <v>12263</v>
      </c>
      <c r="F8" s="6">
        <f>'DE_VIE only'!F8</f>
        <v>19531</v>
      </c>
      <c r="G8" s="6">
        <f>'DE_VIE only'!G8</f>
        <v>120802</v>
      </c>
      <c r="H8" s="6"/>
      <c r="I8" s="6"/>
      <c r="J8" s="6"/>
      <c r="K8" s="6"/>
      <c r="L8" s="6"/>
      <c r="M8" s="6"/>
      <c r="N8" s="6">
        <f>'DE_VIE Gruppe inkl. MLA und KSC'!O9</f>
        <v>4104623</v>
      </c>
    </row>
    <row r="9" spans="1:14" x14ac:dyDescent="0.35">
      <c r="A9" s="5" t="s">
        <v>46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only'!E9</f>
        <v>324</v>
      </c>
      <c r="F9" s="6">
        <f>'DE_VIE only'!F9</f>
        <v>472</v>
      </c>
      <c r="G9" s="6">
        <f>'DE_VIE only'!G9</f>
        <v>17296</v>
      </c>
      <c r="H9" s="6"/>
      <c r="I9" s="6"/>
      <c r="J9" s="6"/>
      <c r="K9" s="6"/>
      <c r="L9" s="6"/>
      <c r="M9" s="6"/>
      <c r="N9" s="6">
        <f>'DE_VIE Gruppe inkl. MLA und KSC'!O10</f>
        <v>979878</v>
      </c>
    </row>
    <row r="10" spans="1:14" x14ac:dyDescent="0.35">
      <c r="A10" s="5" t="s">
        <v>47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only'!E10</f>
        <v>960</v>
      </c>
      <c r="F10" s="6">
        <f>'DE_VIE only'!F10</f>
        <v>1067</v>
      </c>
      <c r="G10" s="6">
        <f>'DE_VIE only'!G10</f>
        <v>2453</v>
      </c>
      <c r="H10" s="6"/>
      <c r="I10" s="6"/>
      <c r="J10" s="6"/>
      <c r="K10" s="6"/>
      <c r="L10" s="6"/>
      <c r="M10" s="6"/>
      <c r="N10" s="6">
        <f>'DE_VIE Gruppe inkl. MLA und KSC'!O11</f>
        <v>53093</v>
      </c>
    </row>
    <row r="11" spans="1:14" x14ac:dyDescent="0.35">
      <c r="A11" s="5" t="s">
        <v>48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only'!E11</f>
        <v>14538631.26</v>
      </c>
      <c r="F11" s="10">
        <f>'DE_VIE only'!F11</f>
        <v>15574368.199999999</v>
      </c>
      <c r="G11" s="10">
        <f>'DE_VIE only'!G11</f>
        <v>14422685</v>
      </c>
      <c r="H11" s="10"/>
      <c r="I11" s="10"/>
      <c r="J11" s="10"/>
      <c r="K11" s="10"/>
      <c r="L11" s="10"/>
      <c r="M11" s="10"/>
      <c r="N11" s="10">
        <f>'DE_VIE Gruppe inkl. MLA und KSC'!O12</f>
        <v>107859956.41000001</v>
      </c>
    </row>
    <row r="12" spans="1:14" x14ac:dyDescent="0.35">
      <c r="A12" s="15" t="s">
        <v>55</v>
      </c>
      <c r="B12" s="6">
        <v>799573</v>
      </c>
      <c r="C12" s="6">
        <f>'DE_VIE only'!C12</f>
        <v>754318</v>
      </c>
      <c r="D12" s="6">
        <f>'DE_VIE only'!D12</f>
        <v>458518</v>
      </c>
      <c r="E12" s="6">
        <f>'DE_VIE only'!E12</f>
        <v>87845</v>
      </c>
      <c r="F12" s="6">
        <f>'DE_VIE only'!F12</f>
        <v>95268</v>
      </c>
      <c r="G12" s="6">
        <f>'DE_VIE only'!G12</f>
        <v>122785</v>
      </c>
      <c r="H12" s="6"/>
      <c r="I12" s="6"/>
      <c r="J12" s="6"/>
      <c r="K12" s="6"/>
      <c r="L12" s="6"/>
      <c r="M12" s="6"/>
      <c r="N12" s="6">
        <f>SUM(B12:M12)</f>
        <v>2318307</v>
      </c>
    </row>
    <row r="13" spans="1:14" x14ac:dyDescent="0.35">
      <c r="A13" s="5" t="s">
        <v>56</v>
      </c>
      <c r="B13" s="8">
        <f>B9/B7*100</f>
        <v>20.379400221524566</v>
      </c>
      <c r="C13" s="8">
        <f>C9/C7*100</f>
        <v>19.064259482587271</v>
      </c>
      <c r="D13" s="8">
        <f>'DE_VIE only'!D13</f>
        <v>18.615035611178868</v>
      </c>
      <c r="E13" s="8">
        <f>'DE_VIE only'!E13</f>
        <v>2.5649145028499047</v>
      </c>
      <c r="F13" s="8">
        <f>'DE_VIE only'!F13</f>
        <v>2.3364023364023363</v>
      </c>
      <c r="G13" s="8">
        <f>'DE_VIE only'!G13</f>
        <v>12.522081607830646</v>
      </c>
      <c r="H13" s="8"/>
      <c r="I13" s="8"/>
      <c r="J13" s="8"/>
      <c r="K13" s="8"/>
      <c r="L13" s="8"/>
      <c r="M13" s="8"/>
      <c r="N13" s="8">
        <f>N9/N7*100</f>
        <v>19.248976435926522</v>
      </c>
    </row>
    <row r="14" spans="1:14" x14ac:dyDescent="0.35">
      <c r="A14" s="21" t="s">
        <v>54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35">
      <c r="A15" s="5" t="s">
        <v>44</v>
      </c>
      <c r="B15" s="8">
        <f t="shared" ref="B15:C20" si="0">(B7/B27-1)*100</f>
        <v>14.350685419321296</v>
      </c>
      <c r="C15" s="8">
        <f t="shared" si="0"/>
        <v>8.2510055331149736</v>
      </c>
      <c r="D15" s="8">
        <f>'DE_VIE only'!D15</f>
        <v>-65.817184892407852</v>
      </c>
      <c r="E15" s="8">
        <f>'DE_VIE only'!E15</f>
        <v>-99.53968101264347</v>
      </c>
      <c r="F15" s="8">
        <f>'DE_VIE only'!F15</f>
        <v>-99.297849512071096</v>
      </c>
      <c r="G15" s="8">
        <f>'DE_VIE only'!G15</f>
        <v>-95.373055831918023</v>
      </c>
      <c r="H15" s="6"/>
      <c r="I15" s="6"/>
      <c r="J15" s="6"/>
      <c r="K15" s="6"/>
      <c r="L15" s="6"/>
      <c r="M15" s="6"/>
      <c r="N15" s="8">
        <f>'DE_VIE only'!N15</f>
        <v>-65.290757592855158</v>
      </c>
    </row>
    <row r="16" spans="1:14" x14ac:dyDescent="0.35">
      <c r="A16" s="5" t="s">
        <v>45</v>
      </c>
      <c r="B16" s="8">
        <f t="shared" si="0"/>
        <v>14.882327309690368</v>
      </c>
      <c r="C16" s="8">
        <f t="shared" si="0"/>
        <v>8.3407305409179067</v>
      </c>
      <c r="D16" s="8">
        <f>'DE_VIE only'!D16</f>
        <v>-64.144516780139838</v>
      </c>
      <c r="E16" s="8">
        <f>'DE_VIE only'!E16</f>
        <v>-99.414491560666704</v>
      </c>
      <c r="F16" s="8">
        <f>'DE_VIE only'!F16</f>
        <v>-99.119677998034817</v>
      </c>
      <c r="G16" s="8">
        <f>'DE_VIE only'!G16</f>
        <v>-94.69910224112806</v>
      </c>
      <c r="H16" s="6"/>
      <c r="I16" s="6"/>
      <c r="J16" s="6"/>
      <c r="K16" s="6"/>
      <c r="L16" s="6"/>
      <c r="M16" s="6"/>
      <c r="N16" s="8">
        <f>'DE_VIE only'!N16</f>
        <v>-63.922966481313594</v>
      </c>
    </row>
    <row r="17" spans="1:14" x14ac:dyDescent="0.35">
      <c r="A17" s="5" t="s">
        <v>46</v>
      </c>
      <c r="B17" s="8">
        <f t="shared" si="0"/>
        <v>13.307025557137099</v>
      </c>
      <c r="C17" s="8">
        <f t="shared" si="0"/>
        <v>9.7930963609166746</v>
      </c>
      <c r="D17" s="8">
        <f>'DE_VIE only'!D17</f>
        <v>-70.61754427068081</v>
      </c>
      <c r="E17" s="8">
        <f>'DE_VIE only'!E17</f>
        <v>-99.948099380075931</v>
      </c>
      <c r="F17" s="8">
        <f>'DE_VIE only'!F17</f>
        <v>-99.925469996936684</v>
      </c>
      <c r="G17" s="8">
        <f>'DE_VIE only'!G17</f>
        <v>-97.493928979199154</v>
      </c>
      <c r="H17" s="6"/>
      <c r="I17" s="6"/>
      <c r="J17" s="6"/>
      <c r="K17" s="6"/>
      <c r="L17" s="6"/>
      <c r="M17" s="6"/>
      <c r="N17" s="8">
        <f>'DE_VIE only'!N17</f>
        <v>-69.251996201834942</v>
      </c>
    </row>
    <row r="18" spans="1:14" x14ac:dyDescent="0.35">
      <c r="A18" s="5" t="s">
        <v>47</v>
      </c>
      <c r="B18" s="8">
        <f t="shared" si="0"/>
        <v>7.3523746629244435</v>
      </c>
      <c r="C18" s="8">
        <f t="shared" si="0"/>
        <v>7.9012917801077442</v>
      </c>
      <c r="D18" s="8">
        <f>'DE_VIE only'!D18</f>
        <v>-49.882825577502508</v>
      </c>
      <c r="E18" s="8">
        <f>'DE_VIE only'!E18</f>
        <v>-95.797215655371687</v>
      </c>
      <c r="F18" s="8">
        <f>'DE_VIE only'!F18</f>
        <v>-95.6229232473233</v>
      </c>
      <c r="G18" s="8">
        <f>'DE_VIE only'!G18</f>
        <v>-89.914066033469027</v>
      </c>
      <c r="H18" s="6"/>
      <c r="I18" s="6"/>
      <c r="J18" s="6"/>
      <c r="K18" s="6"/>
      <c r="L18" s="6"/>
      <c r="M18" s="6"/>
      <c r="N18" s="8">
        <f>'DE_VIE only'!N18</f>
        <v>-58.483144749497583</v>
      </c>
    </row>
    <row r="19" spans="1:14" x14ac:dyDescent="0.35">
      <c r="A19" s="5" t="s">
        <v>48</v>
      </c>
      <c r="B19" s="8">
        <f t="shared" si="0"/>
        <v>-4.0949089009426505</v>
      </c>
      <c r="C19" s="8">
        <f t="shared" si="0"/>
        <v>2.9925259007467675</v>
      </c>
      <c r="D19" s="8">
        <f>'DE_VIE only'!D19</f>
        <v>-12.11635725311192</v>
      </c>
      <c r="E19" s="8">
        <f>'DE_VIE only'!E19</f>
        <v>-38.226184442585186</v>
      </c>
      <c r="F19" s="8">
        <f>'DE_VIE only'!F19</f>
        <v>-34.178290236797416</v>
      </c>
      <c r="G19" s="8">
        <f>'DE_VIE only'!G19</f>
        <v>-34.875186793212563</v>
      </c>
      <c r="H19" s="10"/>
      <c r="I19" s="10"/>
      <c r="J19" s="10"/>
      <c r="K19" s="10"/>
      <c r="L19" s="10"/>
      <c r="M19" s="10"/>
      <c r="N19" s="8">
        <f>'DE_VIE only'!N19</f>
        <v>-20.682014121108651</v>
      </c>
    </row>
    <row r="20" spans="1:14" x14ac:dyDescent="0.35">
      <c r="A20" s="15" t="s">
        <v>55</v>
      </c>
      <c r="B20" s="8">
        <f t="shared" si="0"/>
        <v>7.3226418690555128</v>
      </c>
      <c r="C20" s="8">
        <f t="shared" si="0"/>
        <v>7.2094236298541947</v>
      </c>
      <c r="D20" s="8">
        <f>'DE_VIE only'!D20</f>
        <v>-46.591855490339739</v>
      </c>
      <c r="E20" s="8">
        <f>'DE_VIE only'!E20</f>
        <v>-90.686176799891427</v>
      </c>
      <c r="F20" s="8">
        <f>'DE_VIE only'!F20</f>
        <v>-90.36380022394242</v>
      </c>
      <c r="G20" s="8">
        <f>'DE_VIE only'!G20</f>
        <v>-87.428882088371012</v>
      </c>
      <c r="H20" s="6"/>
      <c r="I20" s="6"/>
      <c r="J20" s="6"/>
      <c r="K20" s="6"/>
      <c r="L20" s="6"/>
      <c r="M20" s="6"/>
      <c r="N20" s="8">
        <f>'DE_VIE only'!N20</f>
        <v>-55.6</v>
      </c>
    </row>
    <row r="21" spans="1:14" x14ac:dyDescent="0.35">
      <c r="A21" s="5" t="s">
        <v>58</v>
      </c>
      <c r="B21" s="8">
        <f>B13-B33</f>
        <v>-0.18771264996156134</v>
      </c>
      <c r="C21" s="8">
        <f>C13-C33</f>
        <v>0.26776564885544474</v>
      </c>
      <c r="D21" s="8">
        <f>'DE_VIE only'!D21</f>
        <v>-3.0412318696643474</v>
      </c>
      <c r="E21" s="8">
        <f>'DE_VIE only'!E21</f>
        <v>-20.183924496284263</v>
      </c>
      <c r="F21" s="8">
        <f>'DE_VIE only'!F21</f>
        <v>-19.674948436112654</v>
      </c>
      <c r="G21" s="8">
        <f>'DE_VIE only'!G21</f>
        <v>-10.597363925314426</v>
      </c>
      <c r="H21" s="10"/>
      <c r="I21" s="10"/>
      <c r="J21" s="10"/>
      <c r="K21" s="10"/>
      <c r="L21" s="10"/>
      <c r="M21" s="10"/>
      <c r="N21" s="8">
        <f>'DE_VIE only'!N21</f>
        <v>-3.4590681657906863</v>
      </c>
    </row>
    <row r="22" spans="1:14" x14ac:dyDescent="0.35">
      <c r="A22" s="18" t="s">
        <v>57</v>
      </c>
    </row>
    <row r="24" spans="1:14" x14ac:dyDescent="0.35">
      <c r="B24" s="20">
        <v>2019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3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35">
      <c r="A26" s="21" t="s">
        <v>31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35">
      <c r="A27" s="5" t="s">
        <v>44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35">
      <c r="A28" s="5" t="s">
        <v>45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35">
      <c r="A29" s="5" t="s">
        <v>46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35">
      <c r="A30" s="5" t="s">
        <v>47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35">
      <c r="A31" s="5" t="s">
        <v>48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35">
      <c r="A32" s="15" t="s">
        <v>55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35">
      <c r="A33" s="5" t="s">
        <v>56</v>
      </c>
      <c r="B33" s="8">
        <f>B29/B27*100</f>
        <v>20.567112871486128</v>
      </c>
      <c r="C33" s="8">
        <f t="shared" ref="C33:N33" si="1">C29/C27*100</f>
        <v>18.796493833731827</v>
      </c>
      <c r="D33" s="8">
        <f t="shared" si="1"/>
        <v>21.656267480843216</v>
      </c>
      <c r="E33" s="8">
        <f t="shared" si="1"/>
        <v>22.748838999134168</v>
      </c>
      <c r="F33" s="8">
        <f t="shared" si="1"/>
        <v>22.011350772514991</v>
      </c>
      <c r="G33" s="8">
        <f t="shared" si="1"/>
        <v>23.119445533145072</v>
      </c>
      <c r="H33" s="8">
        <f t="shared" si="1"/>
        <v>24.979312962611502</v>
      </c>
      <c r="I33" s="8">
        <f t="shared" si="1"/>
        <v>24.640275212470883</v>
      </c>
      <c r="J33" s="8">
        <f t="shared" si="1"/>
        <v>24.290768053184461</v>
      </c>
      <c r="K33" s="8">
        <f t="shared" si="1"/>
        <v>25.754330057298713</v>
      </c>
      <c r="L33" s="8">
        <f t="shared" si="1"/>
        <v>21.878983342310665</v>
      </c>
      <c r="M33" s="8">
        <f t="shared" si="1"/>
        <v>18.527361748116412</v>
      </c>
      <c r="N33" s="8">
        <f t="shared" si="1"/>
        <v>22.708044601717209</v>
      </c>
    </row>
    <row r="34" spans="1:14" x14ac:dyDescent="0.35">
      <c r="A34" s="21" t="s">
        <v>54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35">
      <c r="A35" s="5" t="s">
        <v>44</v>
      </c>
      <c r="B35" s="8">
        <f t="shared" ref="B35:B40" si="2">(B27/B47-1)*100</f>
        <v>24.369753036522489</v>
      </c>
      <c r="C35" s="8">
        <f t="shared" ref="C35:N40" si="3">(C27/C47-1)*100</f>
        <v>25.633530893225974</v>
      </c>
      <c r="D35" s="8">
        <f t="shared" si="3"/>
        <v>23.923062655028993</v>
      </c>
      <c r="E35" s="8">
        <f t="shared" si="3"/>
        <v>26.590532917789943</v>
      </c>
      <c r="F35" s="8">
        <f t="shared" si="3"/>
        <v>24.374423444196314</v>
      </c>
      <c r="G35" s="8">
        <f t="shared" si="3"/>
        <v>19.659733303831374</v>
      </c>
      <c r="H35" s="8">
        <f t="shared" si="3"/>
        <v>15.783536719356594</v>
      </c>
      <c r="I35" s="8">
        <f t="shared" si="3"/>
        <v>13.216821232456621</v>
      </c>
      <c r="J35" s="8">
        <f t="shared" si="3"/>
        <v>10.424167575305777</v>
      </c>
      <c r="K35" s="8">
        <f t="shared" si="3"/>
        <v>10.220587694628524</v>
      </c>
      <c r="L35" s="8">
        <f t="shared" si="3"/>
        <v>9.0552197378706687</v>
      </c>
      <c r="M35" s="8">
        <f t="shared" si="3"/>
        <v>11.600874226557867</v>
      </c>
      <c r="N35" s="8">
        <f>'DE_VIE Gruppe inkl. MLA und KSC'!P37</f>
        <v>17.105622116297738</v>
      </c>
    </row>
    <row r="36" spans="1:14" x14ac:dyDescent="0.35">
      <c r="A36" s="5" t="s">
        <v>45</v>
      </c>
      <c r="B36" s="8">
        <f t="shared" si="2"/>
        <v>30.583063563486835</v>
      </c>
      <c r="C36" s="8">
        <f t="shared" si="3"/>
        <v>30.59962975648034</v>
      </c>
      <c r="D36" s="8">
        <f t="shared" si="3"/>
        <v>27.544573172303167</v>
      </c>
      <c r="E36" s="8">
        <f t="shared" si="3"/>
        <v>32.236611985286402</v>
      </c>
      <c r="F36" s="8">
        <f t="shared" si="3"/>
        <v>29.495621843040066</v>
      </c>
      <c r="G36" s="8">
        <f t="shared" si="3"/>
        <v>25.40505351829627</v>
      </c>
      <c r="H36" s="8">
        <f t="shared" si="3"/>
        <v>19.030989444544065</v>
      </c>
      <c r="I36" s="8">
        <f t="shared" si="3"/>
        <v>17.806954099595341</v>
      </c>
      <c r="J36" s="8">
        <f t="shared" si="3"/>
        <v>11.981656883205716</v>
      </c>
      <c r="K36" s="8">
        <f t="shared" si="3"/>
        <v>9.8809568492036703</v>
      </c>
      <c r="L36" s="8">
        <f t="shared" si="3"/>
        <v>7.7836061210141416</v>
      </c>
      <c r="M36" s="8">
        <f t="shared" si="3"/>
        <v>10.54310753981833</v>
      </c>
      <c r="N36" s="8">
        <f>'DE_VIE Gruppe inkl. MLA und KSC'!P38</f>
        <v>20.010431563627627</v>
      </c>
    </row>
    <row r="37" spans="1:14" x14ac:dyDescent="0.35">
      <c r="A37" s="5" t="s">
        <v>46</v>
      </c>
      <c r="B37" s="8">
        <f t="shared" si="2"/>
        <v>6.1562315000140977</v>
      </c>
      <c r="C37" s="8">
        <f t="shared" si="3"/>
        <v>8.6415005396285771</v>
      </c>
      <c r="D37" s="8">
        <f t="shared" si="3"/>
        <v>10.416235513245041</v>
      </c>
      <c r="E37" s="8">
        <f t="shared" si="3"/>
        <v>8.2347678640160673</v>
      </c>
      <c r="F37" s="8">
        <f t="shared" si="3"/>
        <v>6.5852763668555081</v>
      </c>
      <c r="G37" s="8">
        <f t="shared" si="3"/>
        <v>3.0612366798872248</v>
      </c>
      <c r="H37" s="8">
        <f t="shared" si="3"/>
        <v>6.6609038601799009</v>
      </c>
      <c r="I37" s="8">
        <f t="shared" si="3"/>
        <v>1.3539621538075863</v>
      </c>
      <c r="J37" s="8">
        <f t="shared" si="3"/>
        <v>6.009029080675421</v>
      </c>
      <c r="K37" s="8">
        <f t="shared" si="3"/>
        <v>11.368246526090765</v>
      </c>
      <c r="L37" s="8">
        <f t="shared" si="3"/>
        <v>14.318553285960256</v>
      </c>
      <c r="M37" s="8">
        <f t="shared" si="3"/>
        <v>16.425514571020994</v>
      </c>
      <c r="N37" s="8">
        <f>'DE_VIE Gruppe inkl. MLA und KSC'!P39</f>
        <v>7.6439746680041276</v>
      </c>
    </row>
    <row r="38" spans="1:14" x14ac:dyDescent="0.35">
      <c r="A38" s="5" t="s">
        <v>47</v>
      </c>
      <c r="B38" s="8">
        <f t="shared" si="2"/>
        <v>15.312856961543343</v>
      </c>
      <c r="C38" s="8">
        <f t="shared" si="3"/>
        <v>15.999193656766565</v>
      </c>
      <c r="D38" s="8">
        <f t="shared" si="3"/>
        <v>15.954968944099379</v>
      </c>
      <c r="E38" s="8">
        <f t="shared" si="3"/>
        <v>16.749297214413495</v>
      </c>
      <c r="F38" s="8">
        <f t="shared" si="3"/>
        <v>15.805225653206655</v>
      </c>
      <c r="G38" s="8">
        <f t="shared" si="3"/>
        <v>12.8689437534806</v>
      </c>
      <c r="H38" s="8">
        <f t="shared" si="3"/>
        <v>12.341546152472782</v>
      </c>
      <c r="I38" s="8">
        <f t="shared" si="3"/>
        <v>8.673267326732681</v>
      </c>
      <c r="J38" s="8">
        <f t="shared" si="3"/>
        <v>8.0390583199571921</v>
      </c>
      <c r="K38" s="8">
        <f t="shared" si="3"/>
        <v>3.8485275965438159</v>
      </c>
      <c r="L38" s="8">
        <f t="shared" si="3"/>
        <v>1.6982622432859307</v>
      </c>
      <c r="M38" s="8">
        <f t="shared" si="3"/>
        <v>5.0582075135986893</v>
      </c>
      <c r="N38" s="8">
        <f>'DE_VIE Gruppe inkl. MLA und KSC'!P40</f>
        <v>10.704386649184251</v>
      </c>
    </row>
    <row r="39" spans="1:14" x14ac:dyDescent="0.35">
      <c r="A39" s="5" t="s">
        <v>48</v>
      </c>
      <c r="B39" s="8">
        <f t="shared" si="2"/>
        <v>-2.8433230066930326</v>
      </c>
      <c r="C39" s="8">
        <f t="shared" si="3"/>
        <v>-1.6932809354372247</v>
      </c>
      <c r="D39" s="8">
        <f t="shared" si="3"/>
        <v>-1.9255208001491386</v>
      </c>
      <c r="E39" s="8">
        <f t="shared" si="3"/>
        <v>-6.7176397305839908</v>
      </c>
      <c r="F39" s="8">
        <f t="shared" si="3"/>
        <v>-1.4900055564651793</v>
      </c>
      <c r="G39" s="8">
        <f t="shared" si="3"/>
        <v>-12.744547381627559</v>
      </c>
      <c r="H39" s="8">
        <f t="shared" si="3"/>
        <v>-8.4158039637499904</v>
      </c>
      <c r="I39" s="8">
        <f t="shared" si="3"/>
        <v>-3.6603026309772524</v>
      </c>
      <c r="J39" s="8">
        <f t="shared" si="3"/>
        <v>-2.9684489660824043</v>
      </c>
      <c r="K39" s="8">
        <f t="shared" si="3"/>
        <v>-2.7884937741387783</v>
      </c>
      <c r="L39" s="8">
        <f t="shared" si="3"/>
        <v>1.2082303271461203</v>
      </c>
      <c r="M39" s="8">
        <f t="shared" si="3"/>
        <v>-3.1967245127298316</v>
      </c>
      <c r="N39" s="8">
        <f>'DE_VIE Gruppe inkl. MLA und KSC'!P41</f>
        <v>-3.9</v>
      </c>
    </row>
    <row r="40" spans="1:14" x14ac:dyDescent="0.35">
      <c r="A40" s="15" t="s">
        <v>55</v>
      </c>
      <c r="B40" s="8">
        <f t="shared" si="2"/>
        <v>19.476241640874314</v>
      </c>
      <c r="C40" s="8">
        <f t="shared" si="3"/>
        <v>19.15590848816473</v>
      </c>
      <c r="D40" s="8">
        <f t="shared" si="3"/>
        <v>18.495243721325693</v>
      </c>
      <c r="E40" s="8">
        <f t="shared" si="3"/>
        <v>21.241975416558478</v>
      </c>
      <c r="F40" s="8">
        <f t="shared" si="3"/>
        <v>19.413349115856615</v>
      </c>
      <c r="G40" s="8">
        <f t="shared" si="3"/>
        <v>14.922243701898697</v>
      </c>
      <c r="H40" s="8">
        <f t="shared" si="3"/>
        <v>15.096320550480137</v>
      </c>
      <c r="I40" s="8">
        <f t="shared" si="3"/>
        <v>10.804237284398166</v>
      </c>
      <c r="J40" s="8">
        <f t="shared" si="3"/>
        <v>9.9266674164885771</v>
      </c>
      <c r="K40" s="8">
        <f t="shared" si="3"/>
        <v>7.3050248880731861</v>
      </c>
      <c r="L40" s="8">
        <f t="shared" si="3"/>
        <v>4.6190435827503817</v>
      </c>
      <c r="M40" s="8">
        <f t="shared" si="3"/>
        <v>7.1896807734886048</v>
      </c>
      <c r="N40" s="8">
        <f t="shared" si="3"/>
        <v>13.594773070973254</v>
      </c>
    </row>
    <row r="41" spans="1:14" x14ac:dyDescent="0.35">
      <c r="A41" s="5" t="s">
        <v>58</v>
      </c>
      <c r="B41" s="8">
        <f>B33-B53</f>
        <v>-3.5287570775208081</v>
      </c>
      <c r="C41" s="8">
        <f t="shared" ref="C41:N41" si="4">C33-C53</f>
        <v>-2.9398580853315366</v>
      </c>
      <c r="D41" s="8">
        <f t="shared" si="4"/>
        <v>-2.6491345230194767</v>
      </c>
      <c r="E41" s="8">
        <f t="shared" si="4"/>
        <v>-3.8580241095806151</v>
      </c>
      <c r="F41" s="8">
        <f t="shared" si="4"/>
        <v>-3.6737077541131349</v>
      </c>
      <c r="G41" s="8">
        <f t="shared" si="4"/>
        <v>-3.7234953799487869</v>
      </c>
      <c r="H41" s="8">
        <f t="shared" si="4"/>
        <v>-2.1364632492810891</v>
      </c>
      <c r="I41" s="8">
        <f t="shared" si="4"/>
        <v>-2.8839929519587102</v>
      </c>
      <c r="J41" s="8">
        <f t="shared" si="4"/>
        <v>-1.0116789675918518</v>
      </c>
      <c r="K41" s="8">
        <f t="shared" si="4"/>
        <v>0.26540046432110742</v>
      </c>
      <c r="L41" s="8">
        <f t="shared" si="4"/>
        <v>1.0073289392984286</v>
      </c>
      <c r="M41" s="8">
        <f t="shared" si="4"/>
        <v>0.76776862267503532</v>
      </c>
      <c r="N41" s="8">
        <f t="shared" si="4"/>
        <v>-1.9959827098937311</v>
      </c>
    </row>
    <row r="44" spans="1:14" x14ac:dyDescent="0.35">
      <c r="B44" s="20">
        <v>2018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x14ac:dyDescent="0.3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35">
      <c r="A46" s="21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35">
      <c r="A47" s="5" t="s">
        <v>44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35">
      <c r="A48" s="5" t="s">
        <v>45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35">
      <c r="A49" s="5" t="s">
        <v>46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35">
      <c r="A50" s="5" t="s">
        <v>47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35">
      <c r="A51" s="5" t="s">
        <v>48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35">
      <c r="A52" s="15" t="s">
        <v>55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35">
      <c r="A53" s="5" t="s">
        <v>56</v>
      </c>
      <c r="B53" s="8">
        <f>B49/B47*100</f>
        <v>24.095869949006936</v>
      </c>
      <c r="C53" s="8">
        <f t="shared" ref="C53:N53" si="5">C49/C47*100</f>
        <v>21.736351919063363</v>
      </c>
      <c r="D53" s="8">
        <f t="shared" si="5"/>
        <v>24.305402003862692</v>
      </c>
      <c r="E53" s="8">
        <f t="shared" si="5"/>
        <v>26.606863108714784</v>
      </c>
      <c r="F53" s="8">
        <f t="shared" si="5"/>
        <v>25.685058526628126</v>
      </c>
      <c r="G53" s="8">
        <f t="shared" si="5"/>
        <v>26.842940913093859</v>
      </c>
      <c r="H53" s="8">
        <f t="shared" si="5"/>
        <v>27.115776211892591</v>
      </c>
      <c r="I53" s="8">
        <f t="shared" si="5"/>
        <v>27.524268164429593</v>
      </c>
      <c r="J53" s="8">
        <f t="shared" si="5"/>
        <v>25.302447020776313</v>
      </c>
      <c r="K53" s="8">
        <f t="shared" si="5"/>
        <v>25.488929592977605</v>
      </c>
      <c r="L53" s="8">
        <f t="shared" si="5"/>
        <v>20.871654403012236</v>
      </c>
      <c r="M53" s="8">
        <f t="shared" si="5"/>
        <v>17.759593125441377</v>
      </c>
      <c r="N53" s="8">
        <f t="shared" si="5"/>
        <v>24.70402731161094</v>
      </c>
    </row>
    <row r="54" spans="1:14" x14ac:dyDescent="0.35">
      <c r="A54" s="21" t="s">
        <v>54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35">
      <c r="A55" s="5" t="s">
        <v>44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35">
      <c r="A56" s="5" t="s">
        <v>45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35">
      <c r="A57" s="5" t="s">
        <v>46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35">
      <c r="A58" s="5" t="s">
        <v>47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35">
      <c r="A59" s="5" t="s">
        <v>48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35">
      <c r="A60" s="15" t="s">
        <v>55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35">
      <c r="A61" s="5" t="s">
        <v>58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35">
      <c r="B80">
        <f>1000</f>
        <v>1000</v>
      </c>
    </row>
  </sheetData>
  <mergeCells count="9">
    <mergeCell ref="B44:N44"/>
    <mergeCell ref="A46:N46"/>
    <mergeCell ref="A54:N54"/>
    <mergeCell ref="B4:N4"/>
    <mergeCell ref="A6:N6"/>
    <mergeCell ref="A14:N14"/>
    <mergeCell ref="B24:N24"/>
    <mergeCell ref="A26:N26"/>
    <mergeCell ref="A34:N34"/>
  </mergeCells>
  <conditionalFormatting sqref="N15:N21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N35:N39">
    <cfRule type="cellIs" dxfId="25" priority="15" operator="lessThan">
      <formula>0</formula>
    </cfRule>
    <cfRule type="cellIs" dxfId="24" priority="16" operator="greaterThan">
      <formula>0</formula>
    </cfRule>
  </conditionalFormatting>
  <conditionalFormatting sqref="B15:C21">
    <cfRule type="cellIs" dxfId="23" priority="13" operator="lessThan">
      <formula>0</formula>
    </cfRule>
    <cfRule type="cellIs" dxfId="22" priority="14" operator="greaterThan">
      <formula>0</formula>
    </cfRule>
  </conditionalFormatting>
  <conditionalFormatting sqref="B35:M41 N40:N41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N55:N61">
    <cfRule type="cellIs" dxfId="19" priority="9" operator="lessThan">
      <formula>0</formula>
    </cfRule>
    <cfRule type="cellIs" dxfId="18" priority="10" operator="greaterThan">
      <formula>0</formula>
    </cfRule>
  </conditionalFormatting>
  <conditionalFormatting sqref="B55:M6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D15:D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E15:G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2020-07-10T12:54:30Z</dcterms:modified>
</cp:coreProperties>
</file>