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70" yWindow="675" windowWidth="7200" windowHeight="6030"/>
  </bookViews>
  <sheets>
    <sheet name="Übersicht" sheetId="4" r:id="rId1"/>
    <sheet name="VIE" sheetId="1" r:id="rId2"/>
    <sheet name="VIE GRUPPE inkl. MIA &amp; KSC" sheetId="2" r:id="rId3"/>
    <sheet name="Tabelle1" sheetId="5" r:id="rId4"/>
  </sheets>
  <definedNames>
    <definedName name="_xlnm.Print_Area" localSheetId="2">'VIE GRUPPE inkl. MIA &amp; KSC'!$A$1:$P$59</definedName>
  </definedNames>
  <calcPr calcId="145621"/>
</workbook>
</file>

<file path=xl/calcChain.xml><?xml version="1.0" encoding="utf-8"?>
<calcChain xmlns="http://schemas.openxmlformats.org/spreadsheetml/2006/main">
  <c r="N6" i="1" l="1"/>
  <c r="B16" i="1" l="1"/>
  <c r="B15" i="1"/>
  <c r="B14" i="1"/>
  <c r="B12" i="1"/>
  <c r="B6" i="1"/>
  <c r="M23" i="1" l="1"/>
  <c r="N30" i="1"/>
  <c r="M30" i="1"/>
  <c r="N33" i="1"/>
  <c r="M33" i="1"/>
  <c r="N32" i="1"/>
  <c r="M32" i="1"/>
  <c r="N31" i="1"/>
  <c r="M31" i="1"/>
  <c r="N29" i="1"/>
  <c r="M29" i="1"/>
  <c r="K23" i="1" l="1"/>
  <c r="J23" i="1" l="1"/>
  <c r="I23" i="1" l="1"/>
  <c r="H23" i="1" l="1"/>
  <c r="H29" i="1" l="1"/>
  <c r="G23" i="1"/>
  <c r="F23" i="1" l="1"/>
  <c r="B23" i="1"/>
  <c r="C23" i="1"/>
  <c r="D23" i="1"/>
  <c r="E23" i="1"/>
  <c r="B29" i="1"/>
  <c r="D29" i="1"/>
  <c r="D30" i="1"/>
  <c r="B31" i="1"/>
  <c r="D31" i="1"/>
  <c r="E31" i="1"/>
  <c r="B32" i="1"/>
  <c r="D32" i="1"/>
  <c r="E32" i="1"/>
  <c r="B33" i="1"/>
  <c r="D33" i="1"/>
  <c r="E33" i="1"/>
  <c r="N46" i="1" l="1"/>
  <c r="N47" i="1"/>
  <c r="N48" i="1"/>
  <c r="N49" i="1"/>
  <c r="N50" i="1"/>
  <c r="M50" i="1"/>
  <c r="M49" i="1"/>
  <c r="M48" i="1"/>
  <c r="M47" i="1"/>
  <c r="M46" i="1"/>
  <c r="M40" i="1"/>
  <c r="L40" i="1"/>
  <c r="L50" i="1"/>
  <c r="L49" i="1"/>
  <c r="L48" i="1"/>
  <c r="L47" i="1"/>
  <c r="L46" i="1"/>
  <c r="K50" i="1"/>
  <c r="K49" i="1"/>
  <c r="K48" i="1"/>
  <c r="K47" i="1"/>
  <c r="K46" i="1"/>
  <c r="N40" i="1"/>
  <c r="K40" i="1"/>
  <c r="J50" i="1"/>
  <c r="J49" i="1"/>
  <c r="J48" i="1"/>
  <c r="J47" i="1"/>
  <c r="J46" i="1"/>
  <c r="J40" i="1"/>
  <c r="I40" i="1"/>
  <c r="I50" i="1"/>
  <c r="I49" i="1"/>
  <c r="I48" i="1"/>
  <c r="I47" i="1"/>
  <c r="I46" i="1"/>
  <c r="G50" i="1"/>
  <c r="F50" i="1"/>
  <c r="E50" i="1"/>
  <c r="D50" i="1"/>
  <c r="C50" i="1"/>
  <c r="B50" i="1"/>
  <c r="G49" i="1"/>
  <c r="E49" i="1"/>
  <c r="D49" i="1"/>
  <c r="C49" i="1"/>
  <c r="B49" i="1"/>
  <c r="G48" i="1"/>
  <c r="F48" i="1"/>
  <c r="E48" i="1"/>
  <c r="D48" i="1"/>
  <c r="C48" i="1"/>
  <c r="B48" i="1"/>
  <c r="G47" i="1"/>
  <c r="C47" i="1"/>
  <c r="B47" i="1"/>
  <c r="G46" i="1"/>
  <c r="F46" i="1"/>
  <c r="E46" i="1"/>
  <c r="D46" i="1"/>
  <c r="C46" i="1"/>
  <c r="B46" i="1"/>
  <c r="H40" i="1"/>
  <c r="G40" i="1"/>
  <c r="F40" i="1"/>
  <c r="E40" i="1"/>
  <c r="D40" i="1"/>
  <c r="C40" i="1"/>
  <c r="B40" i="1"/>
  <c r="N84" i="1"/>
  <c r="M84" i="1"/>
  <c r="N83" i="1"/>
  <c r="M83" i="1"/>
  <c r="N82" i="1"/>
  <c r="M82" i="1"/>
  <c r="N81" i="1"/>
  <c r="M81" i="1"/>
  <c r="N80" i="1"/>
  <c r="M80" i="1"/>
  <c r="N74" i="1"/>
  <c r="M74" i="1"/>
  <c r="L74" i="1"/>
  <c r="K74" i="1"/>
  <c r="J74" i="1"/>
  <c r="I74" i="1"/>
  <c r="H74" i="1"/>
  <c r="G74" i="1"/>
  <c r="F74" i="1"/>
  <c r="E74" i="1"/>
  <c r="D74" i="1"/>
  <c r="N110" i="1"/>
  <c r="N111" i="1"/>
  <c r="N107" i="1"/>
  <c r="N93" i="1"/>
  <c r="N94" i="1"/>
  <c r="N92" i="1"/>
  <c r="N90" i="1"/>
  <c r="N89" i="1"/>
  <c r="N97" i="1"/>
  <c r="B74" i="1"/>
  <c r="C74" i="1"/>
  <c r="I80" i="1"/>
  <c r="J80" i="1"/>
  <c r="K80" i="1"/>
  <c r="L80" i="1"/>
  <c r="I81" i="1"/>
  <c r="J81" i="1"/>
  <c r="K81" i="1"/>
  <c r="L81" i="1"/>
  <c r="I82" i="1"/>
  <c r="J82" i="1"/>
  <c r="K82" i="1"/>
  <c r="L82" i="1"/>
  <c r="I83" i="1"/>
  <c r="J83" i="1"/>
  <c r="K83" i="1"/>
  <c r="L83" i="1"/>
  <c r="I84" i="1"/>
  <c r="J84" i="1"/>
  <c r="K84" i="1"/>
  <c r="L84" i="1"/>
  <c r="H84" i="1"/>
  <c r="G84" i="1"/>
  <c r="F84" i="1"/>
  <c r="E84" i="1"/>
  <c r="D84" i="1"/>
  <c r="C84" i="1"/>
  <c r="B84" i="1"/>
  <c r="H83" i="1"/>
  <c r="G83" i="1"/>
  <c r="F83" i="1"/>
  <c r="E83" i="1"/>
  <c r="D83" i="1"/>
  <c r="C83" i="1"/>
  <c r="B83" i="1"/>
  <c r="H82" i="1"/>
  <c r="G82" i="1"/>
  <c r="F82" i="1"/>
  <c r="E82" i="1"/>
  <c r="D82" i="1"/>
  <c r="C82" i="1"/>
  <c r="B82" i="1"/>
  <c r="H81" i="1"/>
  <c r="G81" i="1"/>
  <c r="F81" i="1"/>
  <c r="E81" i="1"/>
  <c r="D81" i="1"/>
  <c r="C81" i="1"/>
  <c r="B81" i="1"/>
  <c r="H80" i="1"/>
  <c r="G80" i="1"/>
  <c r="F80" i="1"/>
  <c r="E80" i="1"/>
  <c r="D80" i="1"/>
  <c r="C80" i="1"/>
  <c r="B80" i="1"/>
  <c r="M118" i="1"/>
  <c r="N117" i="1"/>
  <c r="M117" i="1"/>
  <c r="M116" i="1"/>
  <c r="N115" i="1"/>
  <c r="M115" i="1"/>
  <c r="M114" i="1"/>
  <c r="N118" i="1"/>
  <c r="N109" i="1"/>
  <c r="N116" i="1"/>
  <c r="M108" i="1"/>
  <c r="N106" i="1"/>
  <c r="N114" i="1"/>
  <c r="N101" i="1"/>
  <c r="M101" i="1"/>
  <c r="N100" i="1"/>
  <c r="M100" i="1"/>
  <c r="M99" i="1"/>
  <c r="N98" i="1"/>
  <c r="M98" i="1"/>
  <c r="M97" i="1"/>
  <c r="M91" i="1"/>
  <c r="L91" i="1"/>
  <c r="K91" i="1"/>
  <c r="J91" i="1"/>
  <c r="H91" i="1"/>
  <c r="G91" i="1"/>
  <c r="C97" i="1"/>
  <c r="D97" i="1"/>
  <c r="E97" i="1"/>
  <c r="F97" i="1"/>
  <c r="G97" i="1"/>
  <c r="H97" i="1"/>
  <c r="J97" i="1"/>
  <c r="K97" i="1"/>
  <c r="L97" i="1"/>
  <c r="C98" i="1"/>
  <c r="D98" i="1"/>
  <c r="E98" i="1"/>
  <c r="F98" i="1"/>
  <c r="G98" i="1"/>
  <c r="H98" i="1"/>
  <c r="J98" i="1"/>
  <c r="K98" i="1"/>
  <c r="L98" i="1"/>
  <c r="C99" i="1"/>
  <c r="D99" i="1"/>
  <c r="E99" i="1"/>
  <c r="F99" i="1"/>
  <c r="G99" i="1"/>
  <c r="H99" i="1"/>
  <c r="K99" i="1"/>
  <c r="L99" i="1"/>
  <c r="C100" i="1"/>
  <c r="D100" i="1"/>
  <c r="E100" i="1"/>
  <c r="F100" i="1"/>
  <c r="G100" i="1"/>
  <c r="H100" i="1"/>
  <c r="L100" i="1"/>
  <c r="C101" i="1"/>
  <c r="D101" i="1"/>
  <c r="E101" i="1"/>
  <c r="F101" i="1"/>
  <c r="G101" i="1"/>
  <c r="H101" i="1"/>
  <c r="J101" i="1"/>
  <c r="K101" i="1"/>
  <c r="L101" i="1"/>
  <c r="B101" i="1"/>
  <c r="B99" i="1"/>
  <c r="B100" i="1"/>
  <c r="B98" i="1"/>
  <c r="B97" i="1"/>
  <c r="C91" i="1"/>
  <c r="D91" i="1"/>
  <c r="E91" i="1"/>
  <c r="F91" i="1"/>
  <c r="B91" i="1"/>
  <c r="B108" i="1"/>
  <c r="C108" i="1"/>
  <c r="D108" i="1"/>
  <c r="E108" i="1"/>
  <c r="F108" i="1"/>
  <c r="G108" i="1"/>
  <c r="H108" i="1"/>
  <c r="I108" i="1"/>
  <c r="K108" i="1"/>
  <c r="L108" i="1"/>
  <c r="B114" i="1"/>
  <c r="C114" i="1"/>
  <c r="D114" i="1"/>
  <c r="E114" i="1"/>
  <c r="F114" i="1"/>
  <c r="G114" i="1"/>
  <c r="H114" i="1"/>
  <c r="I114" i="1"/>
  <c r="J114" i="1"/>
  <c r="K114" i="1"/>
  <c r="L114" i="1"/>
  <c r="B115" i="1"/>
  <c r="C115" i="1"/>
  <c r="D115" i="1"/>
  <c r="E115" i="1"/>
  <c r="F115" i="1"/>
  <c r="G115" i="1"/>
  <c r="H115" i="1"/>
  <c r="I115" i="1"/>
  <c r="J115" i="1"/>
  <c r="K115" i="1"/>
  <c r="L11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N128" i="1"/>
  <c r="N135" i="1"/>
  <c r="N127" i="1"/>
  <c r="N134" i="1"/>
  <c r="N126" i="1"/>
  <c r="N133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N123" i="1"/>
  <c r="N125" i="1"/>
  <c r="L118" i="1"/>
  <c r="K118" i="1"/>
  <c r="J118" i="1"/>
  <c r="I118" i="1"/>
  <c r="H118" i="1"/>
  <c r="G118" i="1"/>
  <c r="F118" i="1"/>
  <c r="E118" i="1"/>
  <c r="D118" i="1"/>
  <c r="C118" i="1"/>
  <c r="B118" i="1"/>
  <c r="L117" i="1"/>
  <c r="K117" i="1"/>
  <c r="J117" i="1"/>
  <c r="I117" i="1"/>
  <c r="H117" i="1"/>
  <c r="G117" i="1"/>
  <c r="F117" i="1"/>
  <c r="E117" i="1"/>
  <c r="D117" i="1"/>
  <c r="C117" i="1"/>
  <c r="B117" i="1"/>
  <c r="L116" i="1"/>
  <c r="K116" i="1"/>
  <c r="J116" i="1"/>
  <c r="I116" i="1"/>
  <c r="H116" i="1"/>
  <c r="G116" i="1"/>
  <c r="F116" i="1"/>
  <c r="E116" i="1"/>
  <c r="D116" i="1"/>
  <c r="C116" i="1"/>
  <c r="B116" i="1"/>
  <c r="N144" i="1"/>
  <c r="N151" i="1"/>
  <c r="N145" i="1"/>
  <c r="N143" i="1"/>
  <c r="N141" i="1"/>
  <c r="N132" i="1"/>
  <c r="N140" i="1"/>
  <c r="N148" i="1"/>
  <c r="C152" i="1"/>
  <c r="D152" i="1"/>
  <c r="E152" i="1"/>
  <c r="F152" i="1"/>
  <c r="G152" i="1"/>
  <c r="H152" i="1"/>
  <c r="I152" i="1"/>
  <c r="J152" i="1"/>
  <c r="K152" i="1"/>
  <c r="L152" i="1"/>
  <c r="M152" i="1"/>
  <c r="C151" i="1"/>
  <c r="D151" i="1"/>
  <c r="E151" i="1"/>
  <c r="F151" i="1"/>
  <c r="G151" i="1"/>
  <c r="H151" i="1"/>
  <c r="I151" i="1"/>
  <c r="J151" i="1"/>
  <c r="K151" i="1"/>
  <c r="L151" i="1"/>
  <c r="M151" i="1"/>
  <c r="C150" i="1"/>
  <c r="D150" i="1"/>
  <c r="E150" i="1"/>
  <c r="F150" i="1"/>
  <c r="G150" i="1"/>
  <c r="H150" i="1"/>
  <c r="I150" i="1"/>
  <c r="J150" i="1"/>
  <c r="K150" i="1"/>
  <c r="L150" i="1"/>
  <c r="M150" i="1"/>
  <c r="B152" i="1"/>
  <c r="B151" i="1"/>
  <c r="B150" i="1"/>
  <c r="C149" i="1"/>
  <c r="D149" i="1"/>
  <c r="E149" i="1"/>
  <c r="F149" i="1"/>
  <c r="G149" i="1"/>
  <c r="H149" i="1"/>
  <c r="I149" i="1"/>
  <c r="J149" i="1"/>
  <c r="K149" i="1"/>
  <c r="L149" i="1"/>
  <c r="M149" i="1"/>
  <c r="B149" i="1"/>
  <c r="C148" i="1"/>
  <c r="D148" i="1"/>
  <c r="E148" i="1"/>
  <c r="F148" i="1"/>
  <c r="G148" i="1"/>
  <c r="H148" i="1"/>
  <c r="I148" i="1"/>
  <c r="J148" i="1"/>
  <c r="K148" i="1"/>
  <c r="L148" i="1"/>
  <c r="M148" i="1"/>
  <c r="B148" i="1"/>
  <c r="B165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N161" i="1"/>
  <c r="N168" i="1"/>
  <c r="N162" i="1"/>
  <c r="N169" i="1"/>
  <c r="N160" i="1"/>
  <c r="N150" i="1"/>
  <c r="N158" i="1"/>
  <c r="N149" i="1"/>
  <c r="N157" i="1"/>
  <c r="B167" i="1"/>
  <c r="B169" i="1"/>
  <c r="M169" i="1"/>
  <c r="L169" i="1"/>
  <c r="K169" i="1"/>
  <c r="J169" i="1"/>
  <c r="I169" i="1"/>
  <c r="H169" i="1"/>
  <c r="G169" i="1"/>
  <c r="F169" i="1"/>
  <c r="E169" i="1"/>
  <c r="D169" i="1"/>
  <c r="C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5" i="1"/>
  <c r="L165" i="1"/>
  <c r="K165" i="1"/>
  <c r="J165" i="1"/>
  <c r="I165" i="1"/>
  <c r="H165" i="1"/>
  <c r="G165" i="1"/>
  <c r="F165" i="1"/>
  <c r="E165" i="1"/>
  <c r="D165" i="1"/>
  <c r="C165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B183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78" i="1"/>
  <c r="C184" i="1"/>
  <c r="D184" i="1"/>
  <c r="E184" i="1"/>
  <c r="F184" i="1"/>
  <c r="G184" i="1"/>
  <c r="H184" i="1"/>
  <c r="I184" i="1"/>
  <c r="J184" i="1"/>
  <c r="K184" i="1"/>
  <c r="L184" i="1"/>
  <c r="M184" i="1"/>
  <c r="N177" i="1"/>
  <c r="C183" i="1"/>
  <c r="D183" i="1"/>
  <c r="E183" i="1"/>
  <c r="F183" i="1"/>
  <c r="G183" i="1"/>
  <c r="H183" i="1"/>
  <c r="I183" i="1"/>
  <c r="J183" i="1"/>
  <c r="K183" i="1"/>
  <c r="L183" i="1"/>
  <c r="M183" i="1"/>
  <c r="N176" i="1"/>
  <c r="N167" i="1"/>
  <c r="C182" i="1"/>
  <c r="D182" i="1"/>
  <c r="E182" i="1"/>
  <c r="F182" i="1"/>
  <c r="G182" i="1"/>
  <c r="H182" i="1"/>
  <c r="I182" i="1"/>
  <c r="J182" i="1"/>
  <c r="K182" i="1"/>
  <c r="L182" i="1"/>
  <c r="M182" i="1"/>
  <c r="N174" i="1"/>
  <c r="N175" i="1"/>
  <c r="B184" i="1"/>
  <c r="B182" i="1"/>
  <c r="C181" i="1"/>
  <c r="D181" i="1"/>
  <c r="E181" i="1"/>
  <c r="F181" i="1"/>
  <c r="G181" i="1"/>
  <c r="H181" i="1"/>
  <c r="I181" i="1"/>
  <c r="J181" i="1"/>
  <c r="K181" i="1"/>
  <c r="L181" i="1"/>
  <c r="M181" i="1"/>
  <c r="N173" i="1"/>
  <c r="N181" i="1"/>
  <c r="N165" i="1"/>
  <c r="B181" i="1"/>
  <c r="D175" i="1"/>
  <c r="E175" i="1"/>
  <c r="F175" i="1"/>
  <c r="G175" i="1"/>
  <c r="H175" i="1"/>
  <c r="I175" i="1"/>
  <c r="J175" i="1"/>
  <c r="K175" i="1"/>
  <c r="L175" i="1"/>
  <c r="M175" i="1"/>
  <c r="N192" i="1"/>
  <c r="N199" i="1"/>
  <c r="N190" i="1"/>
  <c r="N198" i="1"/>
  <c r="N189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C175" i="1"/>
  <c r="B175" i="1"/>
  <c r="C201" i="1"/>
  <c r="D201" i="1"/>
  <c r="E201" i="1"/>
  <c r="F201" i="1"/>
  <c r="G201" i="1"/>
  <c r="H201" i="1"/>
  <c r="I201" i="1"/>
  <c r="J201" i="1"/>
  <c r="K201" i="1"/>
  <c r="L201" i="1"/>
  <c r="M201" i="1"/>
  <c r="N194" i="1"/>
  <c r="N210" i="1"/>
  <c r="C200" i="1"/>
  <c r="D200" i="1"/>
  <c r="E200" i="1"/>
  <c r="F200" i="1"/>
  <c r="G200" i="1"/>
  <c r="H200" i="1"/>
  <c r="I200" i="1"/>
  <c r="J200" i="1"/>
  <c r="K200" i="1"/>
  <c r="L200" i="1"/>
  <c r="M200" i="1"/>
  <c r="N193" i="1"/>
  <c r="N200" i="1"/>
  <c r="N209" i="1"/>
  <c r="N216" i="1"/>
  <c r="B201" i="1"/>
  <c r="B200" i="1"/>
  <c r="C199" i="1"/>
  <c r="D199" i="1"/>
  <c r="E199" i="1"/>
  <c r="F199" i="1"/>
  <c r="G199" i="1"/>
  <c r="H199" i="1"/>
  <c r="I199" i="1"/>
  <c r="J199" i="1"/>
  <c r="K199" i="1"/>
  <c r="L199" i="1"/>
  <c r="M199" i="1"/>
  <c r="N208" i="1"/>
  <c r="N215" i="1"/>
  <c r="B199" i="1"/>
  <c r="C198" i="1"/>
  <c r="D198" i="1"/>
  <c r="E198" i="1"/>
  <c r="F198" i="1"/>
  <c r="G198" i="1"/>
  <c r="H198" i="1"/>
  <c r="I198" i="1"/>
  <c r="J198" i="1"/>
  <c r="K198" i="1"/>
  <c r="L198" i="1"/>
  <c r="M198" i="1"/>
  <c r="N206" i="1"/>
  <c r="B198" i="1"/>
  <c r="C197" i="1"/>
  <c r="D197" i="1"/>
  <c r="E197" i="1"/>
  <c r="F197" i="1"/>
  <c r="G197" i="1"/>
  <c r="H197" i="1"/>
  <c r="I197" i="1"/>
  <c r="J197" i="1"/>
  <c r="K197" i="1"/>
  <c r="L197" i="1"/>
  <c r="M197" i="1"/>
  <c r="N205" i="1"/>
  <c r="N213" i="1"/>
  <c r="B197" i="1"/>
  <c r="C217" i="1"/>
  <c r="D217" i="1"/>
  <c r="E217" i="1"/>
  <c r="F217" i="1"/>
  <c r="G217" i="1"/>
  <c r="H217" i="1"/>
  <c r="I217" i="1"/>
  <c r="J217" i="1"/>
  <c r="K217" i="1"/>
  <c r="L217" i="1"/>
  <c r="M217" i="1"/>
  <c r="N226" i="1"/>
  <c r="N233" i="1"/>
  <c r="C216" i="1"/>
  <c r="D216" i="1"/>
  <c r="E216" i="1"/>
  <c r="F216" i="1"/>
  <c r="G216" i="1"/>
  <c r="H216" i="1"/>
  <c r="I216" i="1"/>
  <c r="J216" i="1"/>
  <c r="K216" i="1"/>
  <c r="L216" i="1"/>
  <c r="M216" i="1"/>
  <c r="N225" i="1"/>
  <c r="C215" i="1"/>
  <c r="D215" i="1"/>
  <c r="E215" i="1"/>
  <c r="F215" i="1"/>
  <c r="G215" i="1"/>
  <c r="H215" i="1"/>
  <c r="I215" i="1"/>
  <c r="J215" i="1"/>
  <c r="K215" i="1"/>
  <c r="L215" i="1"/>
  <c r="M215" i="1"/>
  <c r="N224" i="1"/>
  <c r="C214" i="1"/>
  <c r="D214" i="1"/>
  <c r="E214" i="1"/>
  <c r="F214" i="1"/>
  <c r="G214" i="1"/>
  <c r="H214" i="1"/>
  <c r="I214" i="1"/>
  <c r="J214" i="1"/>
  <c r="K214" i="1"/>
  <c r="L214" i="1"/>
  <c r="M214" i="1"/>
  <c r="N222" i="1"/>
  <c r="N214" i="1"/>
  <c r="C213" i="1"/>
  <c r="D213" i="1"/>
  <c r="E213" i="1"/>
  <c r="F213" i="1"/>
  <c r="G213" i="1"/>
  <c r="H213" i="1"/>
  <c r="I213" i="1"/>
  <c r="J213" i="1"/>
  <c r="K213" i="1"/>
  <c r="L213" i="1"/>
  <c r="M213" i="1"/>
  <c r="N221" i="1"/>
  <c r="N223" i="1"/>
  <c r="C207" i="1"/>
  <c r="D207" i="1"/>
  <c r="E207" i="1"/>
  <c r="F207" i="1"/>
  <c r="G207" i="1"/>
  <c r="H207" i="1"/>
  <c r="I207" i="1"/>
  <c r="J207" i="1"/>
  <c r="K207" i="1"/>
  <c r="L207" i="1"/>
  <c r="M207" i="1"/>
  <c r="B217" i="1"/>
  <c r="B216" i="1"/>
  <c r="B215" i="1"/>
  <c r="B214" i="1"/>
  <c r="B213" i="1"/>
  <c r="B207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N237" i="1"/>
  <c r="N229" i="1"/>
  <c r="N238" i="1"/>
  <c r="N230" i="1"/>
  <c r="M233" i="1"/>
  <c r="N242" i="1"/>
  <c r="C231" i="1"/>
  <c r="D231" i="1"/>
  <c r="E231" i="1"/>
  <c r="F231" i="1"/>
  <c r="G231" i="1"/>
  <c r="H231" i="1"/>
  <c r="I231" i="1"/>
  <c r="J231" i="1"/>
  <c r="K231" i="1"/>
  <c r="L231" i="1"/>
  <c r="M231" i="1"/>
  <c r="N240" i="1"/>
  <c r="N231" i="1"/>
  <c r="B231" i="1"/>
  <c r="E232" i="1"/>
  <c r="F232" i="1"/>
  <c r="G232" i="1"/>
  <c r="H232" i="1"/>
  <c r="I232" i="1"/>
  <c r="J232" i="1"/>
  <c r="K232" i="1"/>
  <c r="L232" i="1"/>
  <c r="M232" i="1"/>
  <c r="N232" i="1"/>
  <c r="D232" i="1"/>
  <c r="C232" i="1"/>
  <c r="M230" i="1"/>
  <c r="M22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L233" i="1"/>
  <c r="K233" i="1"/>
  <c r="J233" i="1"/>
  <c r="I233" i="1"/>
  <c r="H233" i="1"/>
  <c r="G233" i="1"/>
  <c r="F233" i="1"/>
  <c r="E233" i="1"/>
  <c r="D233" i="1"/>
  <c r="C233" i="1"/>
  <c r="B233" i="1"/>
  <c r="B232" i="1"/>
  <c r="L230" i="1"/>
  <c r="K230" i="1"/>
  <c r="J230" i="1"/>
  <c r="I230" i="1"/>
  <c r="H230" i="1"/>
  <c r="G230" i="1"/>
  <c r="F230" i="1"/>
  <c r="E230" i="1"/>
  <c r="D230" i="1"/>
  <c r="C230" i="1"/>
  <c r="B230" i="1"/>
  <c r="L229" i="1"/>
  <c r="K229" i="1"/>
  <c r="J229" i="1"/>
  <c r="I229" i="1"/>
  <c r="H229" i="1"/>
  <c r="G229" i="1"/>
  <c r="F229" i="1"/>
  <c r="E229" i="1"/>
  <c r="D229" i="1"/>
  <c r="C229" i="1"/>
  <c r="B229" i="1"/>
  <c r="N159" i="1"/>
  <c r="N207" i="1"/>
  <c r="N182" i="1"/>
  <c r="N166" i="1"/>
  <c r="N201" i="1"/>
  <c r="N185" i="1"/>
  <c r="N183" i="1"/>
  <c r="N142" i="1"/>
  <c r="N217" i="1"/>
  <c r="N184" i="1"/>
  <c r="N152" i="1"/>
  <c r="N131" i="1"/>
  <c r="N197" i="1"/>
  <c r="N91" i="1"/>
  <c r="N99" i="1"/>
  <c r="N108" i="1"/>
</calcChain>
</file>

<file path=xl/sharedStrings.xml><?xml version="1.0" encoding="utf-8"?>
<sst xmlns="http://schemas.openxmlformats.org/spreadsheetml/2006/main" count="472" uniqueCount="47">
  <si>
    <t>Jän</t>
  </si>
  <si>
    <t>Feb</t>
  </si>
  <si>
    <t>März</t>
  </si>
  <si>
    <t>Apr</t>
  </si>
  <si>
    <t>Mai</t>
  </si>
  <si>
    <t>Juni</t>
  </si>
  <si>
    <t>Juli</t>
  </si>
  <si>
    <t>Aug</t>
  </si>
  <si>
    <t>Sep</t>
  </si>
  <si>
    <t>Okt</t>
  </si>
  <si>
    <t>Nov</t>
  </si>
  <si>
    <t>Dez</t>
  </si>
  <si>
    <t>Gesamt</t>
  </si>
  <si>
    <t>Transferpassagiere</t>
  </si>
  <si>
    <t>% Transferpassagiere</t>
  </si>
  <si>
    <t>MTOW (in Tonnen)</t>
  </si>
  <si>
    <t>Bewegungen (an + ab)</t>
  </si>
  <si>
    <t xml:space="preserve">  Passagiere</t>
  </si>
  <si>
    <t xml:space="preserve">  Transferpassagiere</t>
  </si>
  <si>
    <t xml:space="preserve">  MTOW</t>
  </si>
  <si>
    <t>*) inkl. Trucking</t>
  </si>
  <si>
    <t>Veränderung z. VJ in %</t>
  </si>
  <si>
    <t xml:space="preserve">  Bewegungen</t>
  </si>
  <si>
    <t>Fracht (in Tonnen) *</t>
  </si>
  <si>
    <t xml:space="preserve">  Fracht *</t>
  </si>
  <si>
    <t>Passagiere (an,ab,transfer)</t>
  </si>
  <si>
    <t>Zahlen in 1000</t>
  </si>
  <si>
    <t>Passagiere (an,ab,transit)</t>
  </si>
  <si>
    <t>Fracht (in t Tonnen) *</t>
  </si>
  <si>
    <t>MTOW (in t Tonnen)</t>
  </si>
  <si>
    <t>Flughafen Wien Gruppe (inklusive Malta und Kosice)</t>
  </si>
  <si>
    <t>FLUGHAFEN WIEN im Detail</t>
  </si>
  <si>
    <t>n.a.</t>
  </si>
  <si>
    <t>Passagiere</t>
  </si>
  <si>
    <t>Lokalpassagiere</t>
  </si>
  <si>
    <t>Flugbewegungen (an + ab)</t>
  </si>
  <si>
    <t>Cargo in Tonnen (Luftfracht und Trucking)</t>
  </si>
  <si>
    <t>Flughafen Wien (VIE)</t>
  </si>
  <si>
    <t>Malta Airport (MLA, vollkonsolidiert)</t>
  </si>
  <si>
    <t>Flughafen Kosice (KSC, at-Equity-Konsolidiert)</t>
  </si>
  <si>
    <t>Flughafen Wien und Beteiligungen (VIE, MLA, KSC)</t>
  </si>
  <si>
    <t>Δ in %
Einzelmonat</t>
  </si>
  <si>
    <t>Δ in %
Gesamt</t>
  </si>
  <si>
    <t>Klicken Sie hier, um zu den gewünschten Daten zu kommen:</t>
  </si>
  <si>
    <t>-</t>
  </si>
  <si>
    <t>Verkehrsergebnisse 2018</t>
  </si>
  <si>
    <t xml:space="preserve">Aufgrund von Aufrollungen kann es zu Abweichungen zwischen den Summen der Einzelmonate und den kumulierten Werten kommen.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</si>
</sst>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,"/>
    <numFmt numFmtId="166" formatCode="0.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name val="Arial"/>
      <family val="2"/>
    </font>
    <font>
      <i/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3" fontId="0" fillId="0" borderId="0" xfId="0" applyNumberFormat="1" applyAlignment="1">
      <alignment horizontal="right"/>
    </xf>
    <xf numFmtId="164" fontId="4" fillId="0" borderId="0" xfId="0" applyNumberFormat="1" applyFont="1"/>
    <xf numFmtId="164" fontId="6" fillId="0" borderId="0" xfId="0" applyNumberFormat="1" applyFont="1"/>
    <xf numFmtId="4" fontId="4" fillId="0" borderId="0" xfId="0" applyNumberFormat="1" applyFont="1"/>
    <xf numFmtId="164" fontId="1" fillId="0" borderId="0" xfId="0" applyNumberFormat="1" applyFont="1" applyFill="1"/>
    <xf numFmtId="3" fontId="4" fillId="0" borderId="0" xfId="0" applyNumberFormat="1" applyFont="1"/>
    <xf numFmtId="164" fontId="5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1" fillId="0" borderId="0" xfId="0" applyFont="1"/>
    <xf numFmtId="164" fontId="7" fillId="0" borderId="0" xfId="0" applyNumberFormat="1" applyFont="1" applyFill="1" applyAlignment="1">
      <alignment horizontal="right"/>
    </xf>
    <xf numFmtId="0" fontId="9" fillId="0" borderId="0" xfId="0" applyFont="1"/>
    <xf numFmtId="0" fontId="10" fillId="0" borderId="0" xfId="0" applyFont="1"/>
    <xf numFmtId="0" fontId="12" fillId="0" borderId="0" xfId="2" applyFont="1"/>
    <xf numFmtId="0" fontId="6" fillId="5" borderId="0" xfId="0" applyFont="1" applyFill="1" applyAlignment="1">
      <alignment horizontal="center"/>
    </xf>
    <xf numFmtId="3" fontId="6" fillId="5" borderId="0" xfId="0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0" fontId="0" fillId="0" borderId="0" xfId="0" applyFill="1"/>
    <xf numFmtId="0" fontId="0" fillId="7" borderId="0" xfId="0" applyFill="1"/>
    <xf numFmtId="0" fontId="8" fillId="7" borderId="0" xfId="0" applyFont="1" applyFill="1"/>
    <xf numFmtId="0" fontId="1" fillId="6" borderId="3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3" fontId="0" fillId="0" borderId="6" xfId="0" applyNumberFormat="1" applyBorder="1"/>
    <xf numFmtId="3" fontId="0" fillId="0" borderId="7" xfId="0" applyNumberFormat="1" applyBorder="1"/>
    <xf numFmtId="165" fontId="0" fillId="0" borderId="1" xfId="0" applyNumberFormat="1" applyFont="1" applyFill="1" applyBorder="1" applyAlignment="1"/>
    <xf numFmtId="3" fontId="0" fillId="0" borderId="8" xfId="0" applyNumberFormat="1" applyBorder="1"/>
    <xf numFmtId="3" fontId="0" fillId="0" borderId="9" xfId="0" applyNumberFormat="1" applyBorder="1"/>
    <xf numFmtId="165" fontId="0" fillId="0" borderId="2" xfId="0" applyNumberFormat="1" applyFont="1" applyFill="1" applyBorder="1" applyAlignment="1"/>
    <xf numFmtId="166" fontId="5" fillId="0" borderId="7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8" xfId="0" applyNumberFormat="1" applyFont="1" applyBorder="1" applyAlignment="1">
      <alignment horizontal="right"/>
    </xf>
    <xf numFmtId="166" fontId="5" fillId="0" borderId="9" xfId="0" applyNumberFormat="1" applyFont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  <xf numFmtId="164" fontId="6" fillId="5" borderId="0" xfId="0" applyNumberFormat="1" applyFont="1" applyFill="1" applyAlignment="1">
      <alignment horizontal="center" wrapText="1"/>
    </xf>
    <xf numFmtId="3" fontId="0" fillId="0" borderId="7" xfId="0" applyNumberFormat="1" applyBorder="1" applyAlignment="1">
      <alignment horizontal="right"/>
    </xf>
    <xf numFmtId="0" fontId="11" fillId="0" borderId="0" xfId="2"/>
    <xf numFmtId="3" fontId="0" fillId="0" borderId="0" xfId="0" applyNumberFormat="1" applyFill="1"/>
    <xf numFmtId="164" fontId="0" fillId="0" borderId="0" xfId="0" applyNumberFormat="1"/>
    <xf numFmtId="164" fontId="0" fillId="0" borderId="0" xfId="0" applyNumberFormat="1"/>
    <xf numFmtId="0" fontId="13" fillId="0" borderId="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/>
    </xf>
    <xf numFmtId="164" fontId="0" fillId="0" borderId="0" xfId="0" applyNumberFormat="1"/>
    <xf numFmtId="0" fontId="3" fillId="4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</cellXfs>
  <cellStyles count="3">
    <cellStyle name="Hyperlink" xfId="2" builtinId="8"/>
    <cellStyle name="Standard" xfId="0" builtinId="0"/>
    <cellStyle name="Standard 2" xfId="1"/>
  </cellStyles>
  <dxfs count="56"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247649</xdr:colOff>
      <xdr:row>0</xdr:row>
      <xdr:rowOff>0</xdr:rowOff>
    </xdr:from>
    <xdr:to>
      <xdr:col>15</xdr:col>
      <xdr:colOff>790574</xdr:colOff>
      <xdr:row>1</xdr:row>
      <xdr:rowOff>222452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0774" y="0"/>
          <a:ext cx="1381125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0"/>
  <sheetViews>
    <sheetView tabSelected="1" workbookViewId="0">
      <selection activeCell="B54" sqref="B54"/>
    </sheetView>
  </sheetViews>
  <sheetFormatPr baseColWidth="10" defaultRowHeight="12.75" x14ac:dyDescent="0.2"/>
  <cols>
    <col min="1" max="1" width="11.42578125" style="23"/>
    <col min="2" max="2" width="57.7109375" style="23" customWidth="1"/>
    <col min="3" max="16384" width="11.42578125" style="23"/>
  </cols>
  <sheetData>
    <row r="4" spans="2:2" ht="26.25" x14ac:dyDescent="0.4">
      <c r="B4" s="25" t="s">
        <v>45</v>
      </c>
    </row>
    <row r="5" spans="2:2" ht="26.25" x14ac:dyDescent="0.4">
      <c r="B5" s="25"/>
    </row>
    <row r="6" spans="2:2" x14ac:dyDescent="0.2">
      <c r="B6" s="23" t="s">
        <v>43</v>
      </c>
    </row>
    <row r="7" spans="2:2" ht="5.25" customHeight="1" x14ac:dyDescent="0.2"/>
    <row r="8" spans="2:2" s="26" customFormat="1" ht="15" x14ac:dyDescent="0.2">
      <c r="B8" s="51" t="s">
        <v>31</v>
      </c>
    </row>
    <row r="9" spans="2:2" s="26" customFormat="1" ht="9" customHeight="1" x14ac:dyDescent="0.2">
      <c r="B9" s="27"/>
    </row>
    <row r="10" spans="2:2" s="26" customFormat="1" ht="15" x14ac:dyDescent="0.2">
      <c r="B10" s="51" t="s">
        <v>30</v>
      </c>
    </row>
  </sheetData>
  <hyperlinks>
    <hyperlink ref="B8" location="VIE!A1" display="FLUGHAFEN WIEN im Detail"/>
    <hyperlink ref="B10" location="'VIE GRUPPE inkl. MIA &amp; KSC'!A1" display="Flughafen Wien Gruppe (inklusive Malta und Kosice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245"/>
  <sheetViews>
    <sheetView workbookViewId="0">
      <selection activeCell="B4" sqref="B4:N16"/>
    </sheetView>
  </sheetViews>
  <sheetFormatPr baseColWidth="10" defaultRowHeight="12.75" x14ac:dyDescent="0.2"/>
  <cols>
    <col min="1" max="1" width="24" bestFit="1" customWidth="1"/>
    <col min="2" max="2" width="9.42578125" style="2" customWidth="1"/>
    <col min="3" max="3" width="10.140625" style="3" customWidth="1"/>
    <col min="4" max="11" width="9.42578125" style="3" customWidth="1"/>
    <col min="12" max="12" width="10.140625" style="3" bestFit="1" customWidth="1"/>
    <col min="13" max="13" width="9.42578125" style="3" customWidth="1"/>
    <col min="14" max="14" width="8.7109375" style="3" customWidth="1"/>
    <col min="15" max="15" width="7.5703125" customWidth="1"/>
    <col min="16" max="16" width="4.85546875" customWidth="1"/>
  </cols>
  <sheetData>
    <row r="1" spans="1:15" ht="40.5" customHeight="1" x14ac:dyDescent="0.2">
      <c r="M1" s="57"/>
      <c r="N1" s="57"/>
    </row>
    <row r="2" spans="1:15" ht="18" customHeight="1" x14ac:dyDescent="0.25">
      <c r="A2" s="56">
        <v>2018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19"/>
    </row>
    <row r="3" spans="1:15" ht="18" customHeight="1" x14ac:dyDescent="0.2">
      <c r="A3" s="5"/>
      <c r="B3" s="6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19"/>
    </row>
    <row r="4" spans="1:15" ht="18" customHeight="1" x14ac:dyDescent="0.2">
      <c r="A4" s="22" t="s">
        <v>27</v>
      </c>
      <c r="B4" s="54">
        <v>1472.1610000000001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54">
        <v>1472.1610000000001</v>
      </c>
      <c r="O4" s="18"/>
    </row>
    <row r="5" spans="1:15" ht="18" customHeight="1" x14ac:dyDescent="0.2">
      <c r="A5" s="22" t="s">
        <v>13</v>
      </c>
      <c r="B5" s="54">
        <v>354.73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54">
        <v>354.73</v>
      </c>
      <c r="O5" s="18"/>
    </row>
    <row r="6" spans="1:15" ht="18" customHeight="1" x14ac:dyDescent="0.2">
      <c r="A6" s="22" t="s">
        <v>14</v>
      </c>
      <c r="B6" s="20">
        <f t="shared" ref="B6:K6" si="0">IF(B4="","",B5/B4%)</f>
        <v>24.095869949006936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ref="N6" si="1">IF(N4="","",N5/N4%)</f>
        <v>24.095869949006936</v>
      </c>
      <c r="O6" s="19"/>
    </row>
    <row r="7" spans="1:15" ht="18" customHeight="1" x14ac:dyDescent="0.2">
      <c r="A7" s="22" t="s">
        <v>16</v>
      </c>
      <c r="B7" s="18">
        <v>15.757999999999999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>
        <v>15.757999999999999</v>
      </c>
      <c r="O7" s="18"/>
    </row>
    <row r="8" spans="1:15" ht="18" customHeight="1" x14ac:dyDescent="0.2">
      <c r="A8" s="22" t="s">
        <v>28</v>
      </c>
      <c r="B8" s="18">
        <v>21.847000000000001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>
        <v>21.847000000000001</v>
      </c>
      <c r="O8" s="18"/>
    </row>
    <row r="9" spans="1:15" ht="18" customHeight="1" x14ac:dyDescent="0.2">
      <c r="A9" s="22" t="s">
        <v>29</v>
      </c>
      <c r="B9" s="18">
        <v>623.57000000000005</v>
      </c>
      <c r="C9" s="18"/>
      <c r="D9" s="18"/>
      <c r="E9" s="18"/>
      <c r="F9" s="17"/>
      <c r="G9" s="18"/>
      <c r="H9" s="18"/>
      <c r="I9" s="18"/>
      <c r="J9" s="18"/>
      <c r="K9" s="18"/>
      <c r="L9" s="18"/>
      <c r="M9" s="18"/>
      <c r="N9" s="18">
        <v>623.57000000000005</v>
      </c>
      <c r="O9" s="18"/>
    </row>
    <row r="10" spans="1:15" ht="18" customHeight="1" x14ac:dyDescent="0.2">
      <c r="A10" s="22"/>
      <c r="B10" s="20"/>
      <c r="C10" s="18"/>
      <c r="D10" s="23"/>
      <c r="E10" s="18"/>
      <c r="F10" s="18"/>
      <c r="G10" s="18"/>
      <c r="H10" s="18"/>
      <c r="I10" s="18"/>
      <c r="J10" s="18"/>
      <c r="K10" s="18"/>
      <c r="L10" s="18"/>
      <c r="M10" s="18"/>
      <c r="N10" s="17"/>
      <c r="O10" s="19"/>
    </row>
    <row r="11" spans="1:15" ht="18" customHeight="1" x14ac:dyDescent="0.2">
      <c r="A11" s="22" t="s">
        <v>21</v>
      </c>
      <c r="B11" s="17"/>
      <c r="C11" s="18"/>
      <c r="D11" s="23"/>
      <c r="E11" s="18"/>
      <c r="F11" s="18"/>
      <c r="G11" s="18"/>
      <c r="H11" s="18"/>
      <c r="I11" s="18"/>
      <c r="J11" s="18"/>
      <c r="K11" s="18"/>
      <c r="L11" s="18"/>
      <c r="M11" s="18"/>
      <c r="N11" s="54"/>
      <c r="O11" s="19"/>
    </row>
    <row r="12" spans="1:15" ht="18" customHeight="1" x14ac:dyDescent="0.2">
      <c r="A12" s="22" t="s">
        <v>17</v>
      </c>
      <c r="B12" s="17">
        <f t="shared" ref="B12:D12" si="2">IF(B4="","",(B4-B21)/B21%)</f>
        <v>1.8742958847839168</v>
      </c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7"/>
      <c r="N12" s="17"/>
      <c r="O12" s="19"/>
    </row>
    <row r="13" spans="1:15" ht="18" customHeight="1" x14ac:dyDescent="0.2">
      <c r="A13" s="22" t="s">
        <v>18</v>
      </c>
      <c r="B13" s="17">
        <v>1.1000000000000001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7"/>
      <c r="N13" s="17"/>
      <c r="O13" s="19"/>
    </row>
    <row r="14" spans="1:15" ht="18" customHeight="1" x14ac:dyDescent="0.2">
      <c r="A14" s="22" t="s">
        <v>22</v>
      </c>
      <c r="B14" s="17">
        <f t="shared" ref="B14:E16" si="3">IF(B7="","",(B7-B24)/B24%)</f>
        <v>9.5280442101243673E-2</v>
      </c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17"/>
      <c r="N14" s="17"/>
      <c r="O14" s="19"/>
    </row>
    <row r="15" spans="1:15" ht="18" customHeight="1" x14ac:dyDescent="0.2">
      <c r="A15" s="22" t="s">
        <v>24</v>
      </c>
      <c r="B15" s="17">
        <f t="shared" si="3"/>
        <v>14.917679238335712</v>
      </c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7"/>
      <c r="N15" s="17"/>
      <c r="O15" s="19"/>
    </row>
    <row r="16" spans="1:15" ht="18" customHeight="1" x14ac:dyDescent="0.2">
      <c r="A16" s="22" t="s">
        <v>19</v>
      </c>
      <c r="B16" s="17">
        <f t="shared" si="3"/>
        <v>0.27933544858508313</v>
      </c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17"/>
      <c r="N16" s="17"/>
      <c r="O16" s="19"/>
    </row>
    <row r="17" spans="1:15" ht="18" customHeight="1" x14ac:dyDescent="0.2">
      <c r="A17" s="22"/>
      <c r="B17" s="18"/>
      <c r="C17" s="18"/>
      <c r="D17" s="23"/>
      <c r="E17" s="18"/>
      <c r="F17" s="18"/>
      <c r="G17" s="18"/>
      <c r="H17" s="18"/>
      <c r="I17" s="18"/>
      <c r="J17" s="18"/>
      <c r="K17" s="18"/>
      <c r="L17" s="18"/>
      <c r="M17" s="18"/>
      <c r="N17" s="17"/>
      <c r="O17" s="19"/>
    </row>
    <row r="18" spans="1:15" ht="18" customHeight="1" x14ac:dyDescent="0.2">
      <c r="A18" s="22"/>
      <c r="B18" s="18"/>
      <c r="C18" s="18"/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19"/>
    </row>
    <row r="19" spans="1:15" ht="18" customHeight="1" x14ac:dyDescent="0.25">
      <c r="A19" s="56">
        <v>2017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19"/>
    </row>
    <row r="20" spans="1:15" ht="18" customHeight="1" x14ac:dyDescent="0.2">
      <c r="A20" s="5"/>
      <c r="B20" s="6" t="s">
        <v>0</v>
      </c>
      <c r="C20" s="7" t="s">
        <v>1</v>
      </c>
      <c r="D20" s="7" t="s">
        <v>2</v>
      </c>
      <c r="E20" s="7" t="s">
        <v>3</v>
      </c>
      <c r="F20" s="7" t="s">
        <v>4</v>
      </c>
      <c r="G20" s="7" t="s">
        <v>5</v>
      </c>
      <c r="H20" s="7" t="s">
        <v>6</v>
      </c>
      <c r="I20" s="7" t="s">
        <v>7</v>
      </c>
      <c r="J20" s="7" t="s">
        <v>8</v>
      </c>
      <c r="K20" s="7" t="s">
        <v>9</v>
      </c>
      <c r="L20" s="7" t="s">
        <v>10</v>
      </c>
      <c r="M20" s="7" t="s">
        <v>11</v>
      </c>
      <c r="N20" s="7" t="s">
        <v>12</v>
      </c>
      <c r="O20" s="19"/>
    </row>
    <row r="21" spans="1:15" ht="18" customHeight="1" x14ac:dyDescent="0.2">
      <c r="A21" s="22" t="s">
        <v>27</v>
      </c>
      <c r="B21" s="18">
        <v>1445.076</v>
      </c>
      <c r="C21" s="18">
        <v>1392.4090000000001</v>
      </c>
      <c r="D21" s="18">
        <v>1725.3030000000001</v>
      </c>
      <c r="E21" s="18">
        <v>2120.7979999999998</v>
      </c>
      <c r="F21" s="18">
        <v>2227.8389999999999</v>
      </c>
      <c r="G21" s="18">
        <v>2312.252</v>
      </c>
      <c r="H21" s="18">
        <v>2542.1579999999999</v>
      </c>
      <c r="I21" s="18">
        <v>2487.4850000000001</v>
      </c>
      <c r="J21" s="18">
        <v>2430.3429999999998</v>
      </c>
      <c r="K21" s="18">
        <v>2185.578</v>
      </c>
      <c r="L21" s="18">
        <v>1765.579</v>
      </c>
      <c r="M21" s="18">
        <v>1757.6110000000001</v>
      </c>
      <c r="N21" s="18">
        <v>24392.805</v>
      </c>
      <c r="O21" s="18"/>
    </row>
    <row r="22" spans="1:15" ht="18" customHeight="1" x14ac:dyDescent="0.2">
      <c r="A22" s="22" t="s">
        <v>13</v>
      </c>
      <c r="B22" s="18">
        <v>350.25</v>
      </c>
      <c r="C22" s="18">
        <v>293.80799999999999</v>
      </c>
      <c r="D22" s="18">
        <v>424.74</v>
      </c>
      <c r="E22" s="18">
        <v>555.65</v>
      </c>
      <c r="F22" s="18">
        <v>580.4</v>
      </c>
      <c r="G22" s="18">
        <v>627.31799999999998</v>
      </c>
      <c r="H22" s="18">
        <v>746.12</v>
      </c>
      <c r="I22" s="18">
        <v>761.57600000000002</v>
      </c>
      <c r="J22" s="18">
        <v>686.78599999999994</v>
      </c>
      <c r="K22" s="18">
        <v>600.59199999999998</v>
      </c>
      <c r="L22" s="18">
        <v>426.81599999999997</v>
      </c>
      <c r="M22" s="18">
        <v>383.18</v>
      </c>
      <c r="N22" s="18">
        <v>6442.1120000000001</v>
      </c>
      <c r="O22" s="18"/>
    </row>
    <row r="23" spans="1:15" ht="18" customHeight="1" x14ac:dyDescent="0.2">
      <c r="A23" s="22" t="s">
        <v>14</v>
      </c>
      <c r="B23" s="20">
        <f t="shared" ref="B23" si="4">IF(B21="","",B22/B21%)</f>
        <v>24.237479551248516</v>
      </c>
      <c r="C23" s="20">
        <f t="shared" ref="C23:M23" si="5">IF(C21="","",C22/C21%)</f>
        <v>21.100696706212037</v>
      </c>
      <c r="D23" s="20">
        <f t="shared" si="5"/>
        <v>24.618284440472191</v>
      </c>
      <c r="E23" s="20">
        <f t="shared" si="5"/>
        <v>26.200043568505816</v>
      </c>
      <c r="F23" s="20">
        <f t="shared" si="5"/>
        <v>26.052151883506845</v>
      </c>
      <c r="G23" s="20">
        <f t="shared" si="5"/>
        <v>27.130174392756501</v>
      </c>
      <c r="H23" s="20">
        <f t="shared" si="5"/>
        <v>29.34986731745234</v>
      </c>
      <c r="I23" s="20">
        <f t="shared" si="5"/>
        <v>30.616305223951098</v>
      </c>
      <c r="J23" s="20">
        <f t="shared" si="5"/>
        <v>28.258809558979944</v>
      </c>
      <c r="K23" s="20">
        <f t="shared" si="5"/>
        <v>27.479778804508463</v>
      </c>
      <c r="L23" s="20">
        <v>24.17427937237586</v>
      </c>
      <c r="M23" s="20">
        <f t="shared" si="5"/>
        <v>21.801183538336982</v>
      </c>
      <c r="N23" s="20">
        <v>26.767661014966343</v>
      </c>
      <c r="O23" s="19"/>
    </row>
    <row r="24" spans="1:15" ht="18" customHeight="1" x14ac:dyDescent="0.2">
      <c r="A24" s="22" t="s">
        <v>16</v>
      </c>
      <c r="B24" s="18">
        <v>15.743</v>
      </c>
      <c r="C24" s="18">
        <v>14.616</v>
      </c>
      <c r="D24" s="18">
        <v>17.504999999999999</v>
      </c>
      <c r="E24" s="18">
        <v>18.631</v>
      </c>
      <c r="F24" s="18">
        <v>20.5</v>
      </c>
      <c r="G24" s="18">
        <v>20.425999999999998</v>
      </c>
      <c r="H24" s="18">
        <v>21.137</v>
      </c>
      <c r="I24" s="18">
        <v>20.876999999999999</v>
      </c>
      <c r="J24" s="18">
        <v>20.844999999999999</v>
      </c>
      <c r="K24" s="18">
        <v>20.291</v>
      </c>
      <c r="L24" s="18">
        <v>17.507000000000001</v>
      </c>
      <c r="M24" s="18">
        <v>16.489999999999998</v>
      </c>
      <c r="N24" s="18">
        <v>224.56800000000001</v>
      </c>
      <c r="O24" s="18"/>
    </row>
    <row r="25" spans="1:15" ht="18" customHeight="1" x14ac:dyDescent="0.2">
      <c r="A25" s="22" t="s">
        <v>28</v>
      </c>
      <c r="B25" s="18">
        <v>19.010999999999999</v>
      </c>
      <c r="C25" s="18">
        <v>19.867000000000001</v>
      </c>
      <c r="D25" s="18">
        <v>26.562999999999999</v>
      </c>
      <c r="E25" s="18">
        <v>24.166</v>
      </c>
      <c r="F25" s="18">
        <v>23.440999999999999</v>
      </c>
      <c r="G25" s="18">
        <v>24.231000000000002</v>
      </c>
      <c r="H25" s="18">
        <v>24.234999999999999</v>
      </c>
      <c r="I25" s="18">
        <v>24.594999999999999</v>
      </c>
      <c r="J25" s="18">
        <v>25.376000000000001</v>
      </c>
      <c r="K25" s="18">
        <v>25.5</v>
      </c>
      <c r="L25" s="18">
        <v>25.74</v>
      </c>
      <c r="M25" s="18">
        <v>24.481000000000002</v>
      </c>
      <c r="N25" s="18">
        <v>287.96199999999999</v>
      </c>
      <c r="O25" s="18"/>
    </row>
    <row r="26" spans="1:15" ht="18" customHeight="1" x14ac:dyDescent="0.2">
      <c r="A26" s="22" t="s">
        <v>29</v>
      </c>
      <c r="B26" s="18">
        <v>621.83299999999997</v>
      </c>
      <c r="C26" s="18">
        <v>581.47500000000002</v>
      </c>
      <c r="D26" s="18">
        <v>688.23400000000004</v>
      </c>
      <c r="E26" s="18">
        <v>738.78700000000003</v>
      </c>
      <c r="F26" s="17">
        <v>804.02800000000002</v>
      </c>
      <c r="G26" s="18">
        <v>807.14700000000005</v>
      </c>
      <c r="H26" s="18">
        <v>837.32899999999995</v>
      </c>
      <c r="I26" s="18">
        <v>822.67200000000003</v>
      </c>
      <c r="J26" s="18">
        <v>813.22299999999996</v>
      </c>
      <c r="K26" s="18">
        <v>783.84500000000003</v>
      </c>
      <c r="L26" s="18">
        <v>674.97900000000004</v>
      </c>
      <c r="M26" s="18">
        <v>660.48299999999995</v>
      </c>
      <c r="N26" s="18">
        <v>8834.0349999999999</v>
      </c>
      <c r="O26" s="18"/>
    </row>
    <row r="27" spans="1:15" ht="18" customHeight="1" x14ac:dyDescent="0.2">
      <c r="A27" s="22"/>
      <c r="B27" s="20"/>
      <c r="C27" s="18"/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7"/>
      <c r="O27" s="19"/>
    </row>
    <row r="28" spans="1:15" ht="18" customHeight="1" x14ac:dyDescent="0.2">
      <c r="A28" s="22" t="s">
        <v>21</v>
      </c>
      <c r="B28" s="17"/>
      <c r="C28" s="18"/>
      <c r="D28" s="23"/>
      <c r="E28" s="18"/>
      <c r="F28" s="18"/>
      <c r="G28" s="18"/>
      <c r="H28" s="18"/>
      <c r="I28" s="18"/>
      <c r="J28" s="18"/>
      <c r="K28" s="18"/>
      <c r="L28" s="18"/>
      <c r="M28" s="18"/>
      <c r="N28" s="53"/>
      <c r="O28" s="19"/>
    </row>
    <row r="29" spans="1:15" ht="18" customHeight="1" x14ac:dyDescent="0.2">
      <c r="A29" s="22" t="s">
        <v>17</v>
      </c>
      <c r="B29" s="17">
        <f t="shared" ref="B29:D29" si="6">IF(B21="","",(B21-B38)/B38%)</f>
        <v>7.8699895345486848</v>
      </c>
      <c r="C29" s="17">
        <v>3.2</v>
      </c>
      <c r="D29" s="17">
        <f t="shared" si="6"/>
        <v>0.84012837470169843</v>
      </c>
      <c r="E29" s="17">
        <v>14.6</v>
      </c>
      <c r="F29" s="17">
        <v>6</v>
      </c>
      <c r="G29" s="17">
        <v>7.6</v>
      </c>
      <c r="H29" s="17">
        <f t="shared" ref="H29" si="7">IF(H21="","",(H21-H38)/H38%)</f>
        <v>4.5474491308748171</v>
      </c>
      <c r="I29" s="17">
        <v>4</v>
      </c>
      <c r="J29" s="17">
        <v>3.3297236808931108</v>
      </c>
      <c r="K29" s="17">
        <v>0.86615808492669089</v>
      </c>
      <c r="L29" s="18">
        <v>-7.5498906850538769E-2</v>
      </c>
      <c r="M29" s="17">
        <f t="shared" ref="M29:N30" si="8">IF(M21="","",(M21-M38)/M38%)</f>
        <v>0.93526481271445916</v>
      </c>
      <c r="N29" s="17">
        <f t="shared" si="8"/>
        <v>4.4569556649841306</v>
      </c>
      <c r="O29" s="19"/>
    </row>
    <row r="30" spans="1:15" ht="18" customHeight="1" x14ac:dyDescent="0.2">
      <c r="A30" s="22" t="s">
        <v>18</v>
      </c>
      <c r="B30" s="17">
        <v>3.2</v>
      </c>
      <c r="C30" s="17">
        <v>-3</v>
      </c>
      <c r="D30" s="17">
        <f t="shared" ref="D30" si="9">IF(D22="","",(D22-D39)/D39%)</f>
        <v>1.4285100224950993</v>
      </c>
      <c r="E30" s="17">
        <v>14.6</v>
      </c>
      <c r="F30" s="17">
        <v>9.3000000000000007</v>
      </c>
      <c r="G30" s="17">
        <v>9.5</v>
      </c>
      <c r="H30" s="17">
        <v>4.5</v>
      </c>
      <c r="I30" s="17">
        <v>2.9</v>
      </c>
      <c r="J30" s="17">
        <v>6.5</v>
      </c>
      <c r="K30" s="17">
        <v>-2.2000000000000002</v>
      </c>
      <c r="L30" s="18">
        <v>-2.6</v>
      </c>
      <c r="M30" s="17">
        <f t="shared" si="8"/>
        <v>3.4363611823458005</v>
      </c>
      <c r="N30" s="17">
        <f t="shared" si="8"/>
        <v>4.3651478955770475</v>
      </c>
      <c r="O30" s="19"/>
    </row>
    <row r="31" spans="1:15" ht="18" customHeight="1" x14ac:dyDescent="0.2">
      <c r="A31" s="22" t="s">
        <v>22</v>
      </c>
      <c r="B31" s="17">
        <f t="shared" ref="B31:E33" si="10">IF(B24="","",(B24-B41)/B41%)</f>
        <v>0.80681308830120668</v>
      </c>
      <c r="C31" s="17">
        <v>-5.0999999999999996</v>
      </c>
      <c r="D31" s="17">
        <f t="shared" si="10"/>
        <v>-1.7235571524814852</v>
      </c>
      <c r="E31" s="17">
        <f t="shared" si="10"/>
        <v>-1.7300490532201034</v>
      </c>
      <c r="F31" s="17">
        <v>-0.63496679753768714</v>
      </c>
      <c r="G31" s="17">
        <v>0.2</v>
      </c>
      <c r="H31" s="17">
        <v>0.9</v>
      </c>
      <c r="I31" s="17">
        <v>0.3</v>
      </c>
      <c r="J31" s="17">
        <v>-0.42038885969522272</v>
      </c>
      <c r="K31" s="17">
        <v>-0.28502629121824086</v>
      </c>
      <c r="L31" s="18">
        <v>-0.34154949621448583</v>
      </c>
      <c r="M31" s="17">
        <f t="shared" ref="M31:N33" si="11">IF(M24="","",(M24-M41)/M41%)</f>
        <v>-2.8685869117040812</v>
      </c>
      <c r="N31" s="17">
        <f t="shared" si="11"/>
        <v>-0.8069966209501086</v>
      </c>
      <c r="O31" s="19"/>
    </row>
    <row r="32" spans="1:15" ht="18" customHeight="1" x14ac:dyDescent="0.2">
      <c r="A32" s="22" t="s">
        <v>24</v>
      </c>
      <c r="B32" s="17">
        <f t="shared" ref="B32" si="12">IF(B25="","",(B25-B42)/B42%)</f>
        <v>-8.0305742344347166</v>
      </c>
      <c r="C32" s="17">
        <v>-1.7</v>
      </c>
      <c r="D32" s="17">
        <f t="shared" ref="D32" si="13">IF(D25="","",(D25-D42)/D42%)</f>
        <v>12.212740790807697</v>
      </c>
      <c r="E32" s="17">
        <f t="shared" si="10"/>
        <v>-3.6443381180223207</v>
      </c>
      <c r="F32" s="17">
        <v>-5.5674173145872841</v>
      </c>
      <c r="G32" s="17">
        <v>1.9</v>
      </c>
      <c r="H32" s="17">
        <v>3.4</v>
      </c>
      <c r="I32" s="17">
        <v>9.1999999999999993</v>
      </c>
      <c r="J32" s="17">
        <v>3.0790017926306152</v>
      </c>
      <c r="K32" s="17">
        <v>-5.6568870472455517</v>
      </c>
      <c r="L32" s="18">
        <v>2.7955271565495177</v>
      </c>
      <c r="M32" s="17">
        <f t="shared" si="11"/>
        <v>12.025808813435226</v>
      </c>
      <c r="N32" s="17">
        <f t="shared" si="11"/>
        <v>1.851969751632319</v>
      </c>
      <c r="O32" s="19"/>
    </row>
    <row r="33" spans="1:15" ht="18" customHeight="1" x14ac:dyDescent="0.2">
      <c r="A33" s="22" t="s">
        <v>19</v>
      </c>
      <c r="B33" s="17">
        <f t="shared" ref="B33" si="14">IF(B26="","",(B26-B43)/B43%)</f>
        <v>6.2179829903096904</v>
      </c>
      <c r="C33" s="17">
        <v>2</v>
      </c>
      <c r="D33" s="17">
        <f t="shared" ref="D33" si="15">IF(D26="","",(D26-D43)/D43%)</f>
        <v>2.8402961032595919</v>
      </c>
      <c r="E33" s="17">
        <f t="shared" si="10"/>
        <v>3.3288763696072432</v>
      </c>
      <c r="F33" s="17">
        <v>3.230859302779431</v>
      </c>
      <c r="G33" s="17">
        <v>3.8</v>
      </c>
      <c r="H33" s="17">
        <v>2.6</v>
      </c>
      <c r="I33" s="17">
        <v>2.6</v>
      </c>
      <c r="J33" s="17">
        <v>0.65214108724011588</v>
      </c>
      <c r="K33" s="17">
        <v>-2.6783835317665559E-2</v>
      </c>
      <c r="L33" s="18">
        <v>-0.71210026183401609</v>
      </c>
      <c r="M33" s="17">
        <f t="shared" si="11"/>
        <v>-1.1319596733752983</v>
      </c>
      <c r="N33" s="17">
        <f t="shared" si="11"/>
        <v>2.0901234726267366</v>
      </c>
      <c r="O33" s="19"/>
    </row>
    <row r="34" spans="1:15" ht="18" customHeight="1" x14ac:dyDescent="0.2">
      <c r="A34" s="22"/>
      <c r="B34" s="18"/>
      <c r="C34" s="18"/>
      <c r="D34" s="23"/>
      <c r="E34" s="18"/>
      <c r="F34" s="18"/>
      <c r="G34" s="18"/>
      <c r="H34" s="18"/>
      <c r="I34" s="18"/>
      <c r="J34" s="18"/>
      <c r="K34" s="18"/>
      <c r="L34" s="18"/>
      <c r="M34" s="18"/>
      <c r="N34" s="17"/>
      <c r="O34" s="19"/>
    </row>
    <row r="35" spans="1:15" ht="18" customHeight="1" x14ac:dyDescent="0.2">
      <c r="A35" s="22"/>
      <c r="B35" s="18"/>
      <c r="C35" s="18"/>
      <c r="D35" s="23"/>
      <c r="E35" s="18"/>
      <c r="F35" s="18"/>
      <c r="G35" s="18"/>
      <c r="H35" s="18"/>
      <c r="I35" s="18"/>
      <c r="J35" s="18"/>
      <c r="K35" s="18"/>
      <c r="L35" s="18"/>
      <c r="M35" s="18"/>
      <c r="N35" s="17"/>
      <c r="O35" s="19"/>
    </row>
    <row r="36" spans="1:15" ht="18" customHeight="1" x14ac:dyDescent="0.25">
      <c r="A36" s="56">
        <v>2016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19"/>
    </row>
    <row r="37" spans="1:15" ht="18" customHeight="1" x14ac:dyDescent="0.2">
      <c r="A37" s="5"/>
      <c r="B37" s="6" t="s">
        <v>0</v>
      </c>
      <c r="C37" s="7" t="s">
        <v>1</v>
      </c>
      <c r="D37" s="7" t="s">
        <v>2</v>
      </c>
      <c r="E37" s="7" t="s">
        <v>3</v>
      </c>
      <c r="F37" s="7" t="s">
        <v>4</v>
      </c>
      <c r="G37" s="7" t="s">
        <v>5</v>
      </c>
      <c r="H37" s="7" t="s">
        <v>6</v>
      </c>
      <c r="I37" s="7" t="s">
        <v>7</v>
      </c>
      <c r="J37" s="7" t="s">
        <v>8</v>
      </c>
      <c r="K37" s="7" t="s">
        <v>9</v>
      </c>
      <c r="L37" s="7" t="s">
        <v>10</v>
      </c>
      <c r="M37" s="7" t="s">
        <v>11</v>
      </c>
      <c r="N37" s="7" t="s">
        <v>12</v>
      </c>
      <c r="O37" s="19"/>
    </row>
    <row r="38" spans="1:15" ht="18" customHeight="1" x14ac:dyDescent="0.2">
      <c r="A38" s="22" t="s">
        <v>27</v>
      </c>
      <c r="B38" s="18">
        <v>1339.646</v>
      </c>
      <c r="C38" s="18">
        <v>1348.8009999999999</v>
      </c>
      <c r="D38" s="18">
        <v>1710.9290000000001</v>
      </c>
      <c r="E38" s="18">
        <v>1850.605</v>
      </c>
      <c r="F38" s="18">
        <v>2102.288</v>
      </c>
      <c r="G38" s="18">
        <v>2148.547</v>
      </c>
      <c r="H38" s="18">
        <v>2431.5830000000001</v>
      </c>
      <c r="I38" s="18">
        <v>2391.556</v>
      </c>
      <c r="J38" s="18">
        <v>2352.027</v>
      </c>
      <c r="K38" s="18">
        <v>2166.81</v>
      </c>
      <c r="L38" s="18">
        <v>1766.913</v>
      </c>
      <c r="M38" s="18">
        <v>1741.325</v>
      </c>
      <c r="N38" s="18">
        <v>23352.016</v>
      </c>
      <c r="O38" s="18"/>
    </row>
    <row r="39" spans="1:15" ht="18" customHeight="1" x14ac:dyDescent="0.2">
      <c r="A39" s="22" t="s">
        <v>13</v>
      </c>
      <c r="B39" s="18">
        <v>338.87400000000002</v>
      </c>
      <c r="C39" s="18">
        <v>303.11599999999999</v>
      </c>
      <c r="D39" s="18">
        <v>418.75799999999998</v>
      </c>
      <c r="E39" s="18">
        <v>484.548</v>
      </c>
      <c r="F39" s="18">
        <v>530.48599999999999</v>
      </c>
      <c r="G39" s="18">
        <v>571.99400000000003</v>
      </c>
      <c r="H39" s="18">
        <v>712.81600000000003</v>
      </c>
      <c r="I39" s="18">
        <v>737.35199999999998</v>
      </c>
      <c r="J39" s="18">
        <v>645.09799999999996</v>
      </c>
      <c r="K39" s="18">
        <v>612.5</v>
      </c>
      <c r="L39" s="18">
        <v>437.31599999999997</v>
      </c>
      <c r="M39" s="18">
        <v>370.45</v>
      </c>
      <c r="N39" s="18">
        <v>6172.6660000000002</v>
      </c>
      <c r="O39" s="18"/>
    </row>
    <row r="40" spans="1:15" ht="18" customHeight="1" x14ac:dyDescent="0.2">
      <c r="A40" s="22" t="s">
        <v>14</v>
      </c>
      <c r="B40" s="20">
        <f t="shared" ref="B40:K40" si="16">IF(B38="","",B39/B38%)</f>
        <v>25.295787095994019</v>
      </c>
      <c r="C40" s="20">
        <f t="shared" si="16"/>
        <v>22.472996387161636</v>
      </c>
      <c r="D40" s="20">
        <f t="shared" si="16"/>
        <v>24.47547501971151</v>
      </c>
      <c r="E40" s="20">
        <f t="shared" si="16"/>
        <v>26.183221162808916</v>
      </c>
      <c r="F40" s="20">
        <f t="shared" si="16"/>
        <v>25.233745328898799</v>
      </c>
      <c r="G40" s="20">
        <f t="shared" si="16"/>
        <v>26.622363857993335</v>
      </c>
      <c r="H40" s="20">
        <f t="shared" si="16"/>
        <v>29.314894864785614</v>
      </c>
      <c r="I40" s="20">
        <f t="shared" si="16"/>
        <v>30.831475407642557</v>
      </c>
      <c r="J40" s="20">
        <f t="shared" si="16"/>
        <v>27.427321199969217</v>
      </c>
      <c r="K40" s="20">
        <f t="shared" si="16"/>
        <v>28.267360774594913</v>
      </c>
      <c r="L40" s="20">
        <f>IF(L38="","",L39/L38%)</f>
        <v>24.750284818777157</v>
      </c>
      <c r="M40" s="20">
        <f>IF(M38="","",M39/M38%)</f>
        <v>21.27402983360372</v>
      </c>
      <c r="N40" s="20">
        <f>IF(N38="","",N39/N38%)</f>
        <v>26.433118236986477</v>
      </c>
      <c r="O40" s="19"/>
    </row>
    <row r="41" spans="1:15" ht="18" customHeight="1" x14ac:dyDescent="0.2">
      <c r="A41" s="22" t="s">
        <v>16</v>
      </c>
      <c r="B41" s="18">
        <v>15.617000000000001</v>
      </c>
      <c r="C41" s="18">
        <v>15.401999999999999</v>
      </c>
      <c r="D41" s="18">
        <v>17.812000000000001</v>
      </c>
      <c r="E41" s="18">
        <v>18.959</v>
      </c>
      <c r="F41" s="18">
        <v>20.631</v>
      </c>
      <c r="G41" s="18">
        <v>20.390999999999998</v>
      </c>
      <c r="H41" s="18">
        <v>20.943999999999999</v>
      </c>
      <c r="I41" s="18">
        <v>20.815999999999999</v>
      </c>
      <c r="J41" s="18">
        <v>20.933</v>
      </c>
      <c r="K41" s="18">
        <v>20.349</v>
      </c>
      <c r="L41" s="18">
        <v>17.567</v>
      </c>
      <c r="M41" s="18">
        <v>16.977</v>
      </c>
      <c r="N41" s="18">
        <v>226.39500000000001</v>
      </c>
      <c r="O41" s="18"/>
    </row>
    <row r="42" spans="1:15" ht="18" customHeight="1" x14ac:dyDescent="0.2">
      <c r="A42" s="22" t="s">
        <v>28</v>
      </c>
      <c r="B42" s="18">
        <v>20.670999999999999</v>
      </c>
      <c r="C42" s="18">
        <v>20.204000000000001</v>
      </c>
      <c r="D42" s="18">
        <v>23.672000000000001</v>
      </c>
      <c r="E42" s="18">
        <v>25.08</v>
      </c>
      <c r="F42" s="18">
        <v>24.823</v>
      </c>
      <c r="G42" s="18">
        <v>23.776</v>
      </c>
      <c r="H42" s="18">
        <v>23.466000000000001</v>
      </c>
      <c r="I42" s="18">
        <v>22.52</v>
      </c>
      <c r="J42" s="18">
        <v>24.618010999999999</v>
      </c>
      <c r="K42" s="18">
        <v>27.029</v>
      </c>
      <c r="L42" s="18">
        <v>25.04</v>
      </c>
      <c r="M42" s="18">
        <v>21.853000000000002</v>
      </c>
      <c r="N42" s="18">
        <v>282.726</v>
      </c>
      <c r="O42" s="18"/>
    </row>
    <row r="43" spans="1:15" ht="18" customHeight="1" x14ac:dyDescent="0.2">
      <c r="A43" s="22" t="s">
        <v>29</v>
      </c>
      <c r="B43" s="18">
        <v>585.43100000000004</v>
      </c>
      <c r="C43" s="18">
        <v>570.03499999999997</v>
      </c>
      <c r="D43" s="18">
        <v>669.226</v>
      </c>
      <c r="E43" s="18">
        <v>714.98599999999999</v>
      </c>
      <c r="F43" s="17">
        <v>778.86400000000003</v>
      </c>
      <c r="G43" s="18">
        <v>777.40800000000002</v>
      </c>
      <c r="H43" s="18">
        <v>815.72</v>
      </c>
      <c r="I43" s="18">
        <v>801.71799999999996</v>
      </c>
      <c r="J43" s="18">
        <v>807.95399999999995</v>
      </c>
      <c r="K43" s="18">
        <v>784.05499999999995</v>
      </c>
      <c r="L43" s="18">
        <v>679.82</v>
      </c>
      <c r="M43" s="18">
        <v>668.04499999999996</v>
      </c>
      <c r="N43" s="18">
        <v>8653.1730000000007</v>
      </c>
      <c r="O43" s="18"/>
    </row>
    <row r="44" spans="1:15" ht="18" customHeight="1" x14ac:dyDescent="0.2">
      <c r="A44" s="22"/>
      <c r="B44" s="20"/>
      <c r="C44" s="18"/>
      <c r="D44" s="23"/>
      <c r="E44" s="18"/>
      <c r="F44" s="18"/>
      <c r="G44" s="18"/>
      <c r="H44" s="18"/>
      <c r="I44" s="18"/>
      <c r="J44" s="18"/>
      <c r="K44" s="18"/>
      <c r="L44" s="18"/>
      <c r="M44" s="18"/>
      <c r="N44" s="17"/>
      <c r="O44" s="19"/>
    </row>
    <row r="45" spans="1:15" ht="18" customHeight="1" x14ac:dyDescent="0.2">
      <c r="A45" s="22" t="s">
        <v>21</v>
      </c>
      <c r="B45" s="17"/>
      <c r="C45" s="18"/>
      <c r="D45" s="23"/>
      <c r="E45" s="18"/>
      <c r="F45" s="18"/>
      <c r="G45" s="18"/>
      <c r="H45" s="18"/>
      <c r="I45" s="18"/>
      <c r="J45" s="18"/>
      <c r="K45" s="18"/>
      <c r="L45" s="18"/>
      <c r="M45" s="18"/>
      <c r="O45" s="19"/>
    </row>
    <row r="46" spans="1:15" ht="18" customHeight="1" x14ac:dyDescent="0.2">
      <c r="A46" s="22" t="s">
        <v>17</v>
      </c>
      <c r="B46" s="17">
        <f t="shared" ref="B46:G46" si="17">IF(B38="","",(B38-B55)/B55%)</f>
        <v>1.2060298470478514</v>
      </c>
      <c r="C46" s="17">
        <f t="shared" si="17"/>
        <v>3.8770573425883965</v>
      </c>
      <c r="D46" s="17">
        <f t="shared" si="17"/>
        <v>1.9349984003107665</v>
      </c>
      <c r="E46" s="17">
        <f t="shared" si="17"/>
        <v>-3.3744197181230655</v>
      </c>
      <c r="F46" s="17">
        <f t="shared" si="17"/>
        <v>1.5730063472016309</v>
      </c>
      <c r="G46" s="17">
        <f t="shared" si="17"/>
        <v>-1.0295739366842713</v>
      </c>
      <c r="H46" s="17">
        <v>2.9</v>
      </c>
      <c r="I46" s="17">
        <f t="shared" ref="I46:K47" si="18">IF(I38="","",(I38-I55)/I55%)</f>
        <v>0.22210525609993992</v>
      </c>
      <c r="J46" s="17">
        <f t="shared" si="18"/>
        <v>3.1681287832265923</v>
      </c>
      <c r="K46" s="17">
        <f t="shared" si="18"/>
        <v>6.5398696628285364</v>
      </c>
      <c r="L46" s="17">
        <f t="shared" ref="L46:N47" si="19">IF(L38="","",(L38-L55)/L55%)</f>
        <v>5.8751307026032666</v>
      </c>
      <c r="M46" s="17">
        <f t="shared" si="19"/>
        <v>9.795582514171139</v>
      </c>
      <c r="N46" s="17">
        <f t="shared" si="19"/>
        <v>2.5333068365062914</v>
      </c>
      <c r="O46" s="19"/>
    </row>
    <row r="47" spans="1:15" ht="18" customHeight="1" x14ac:dyDescent="0.2">
      <c r="A47" s="22" t="s">
        <v>18</v>
      </c>
      <c r="B47" s="17">
        <f>IF(B39="","",(B39-B56)/B56%)</f>
        <v>-3.8027649246316626</v>
      </c>
      <c r="C47" s="17">
        <f>IF(C39="","",(C39-C56)/C56%)</f>
        <v>-3.1262583973052043</v>
      </c>
      <c r="D47" s="17">
        <v>-3.1</v>
      </c>
      <c r="E47" s="17">
        <v>-7.8</v>
      </c>
      <c r="F47" s="17">
        <v>-5</v>
      </c>
      <c r="G47" s="17">
        <f>IF(G39="","",(G39-G56)/G56%)</f>
        <v>-6.4702958316709189</v>
      </c>
      <c r="H47" s="17">
        <v>-0.5</v>
      </c>
      <c r="I47" s="17">
        <f t="shared" si="18"/>
        <v>-2.4194252773168015</v>
      </c>
      <c r="J47" s="17">
        <f t="shared" si="18"/>
        <v>-1.0710309439610413</v>
      </c>
      <c r="K47" s="17">
        <f t="shared" si="18"/>
        <v>4.2209040759306786</v>
      </c>
      <c r="L47" s="17">
        <f t="shared" si="19"/>
        <v>-0.22359318816507981</v>
      </c>
      <c r="M47" s="17">
        <f t="shared" si="19"/>
        <v>5.0111686868572329</v>
      </c>
      <c r="N47" s="17">
        <f t="shared" si="19"/>
        <v>-1.9649367113134462</v>
      </c>
      <c r="O47" s="19"/>
    </row>
    <row r="48" spans="1:15" ht="18" customHeight="1" x14ac:dyDescent="0.2">
      <c r="A48" s="22" t="s">
        <v>22</v>
      </c>
      <c r="B48" s="17">
        <f t="shared" ref="B48:D50" si="20">IF(B41="","",(B41-B58)/B58%)</f>
        <v>-3.333230169292186</v>
      </c>
      <c r="C48" s="17">
        <f t="shared" si="20"/>
        <v>1.4691349891297119</v>
      </c>
      <c r="D48" s="17">
        <f t="shared" si="20"/>
        <v>-2.7941497489631106</v>
      </c>
      <c r="E48" s="17">
        <f>IF(E41="","",(E41-E58)/E58%)</f>
        <v>-1.8431271032876086</v>
      </c>
      <c r="F48" s="17">
        <f>IF(F41="","",(F41-F58)/F58%)</f>
        <v>1.5455037653196835</v>
      </c>
      <c r="G48" s="17">
        <f>IF(G41="","",(G41-G58)/G58%)</f>
        <v>-1.4451425809569987</v>
      </c>
      <c r="H48" s="17">
        <v>-1.393596986817323</v>
      </c>
      <c r="I48" s="17">
        <f t="shared" ref="I48:K50" si="21">IF(I41="","",(I41-I58)/I58%)</f>
        <v>-0.42097206276311216</v>
      </c>
      <c r="J48" s="17">
        <f t="shared" si="21"/>
        <v>0.36438605743875202</v>
      </c>
      <c r="K48" s="17">
        <f t="shared" si="21"/>
        <v>1.7043182726909292</v>
      </c>
      <c r="L48" s="17">
        <f t="shared" ref="L48:N50" si="22">IF(L41="","",(L41-L58)/L58%)</f>
        <v>1.2915873839589471</v>
      </c>
      <c r="M48" s="17">
        <f t="shared" si="22"/>
        <v>3.0095261209877959</v>
      </c>
      <c r="N48" s="17">
        <f t="shared" si="22"/>
        <v>-0.18341262108098672</v>
      </c>
      <c r="O48" s="19"/>
    </row>
    <row r="49" spans="1:15" ht="18" customHeight="1" x14ac:dyDescent="0.2">
      <c r="A49" s="22" t="s">
        <v>24</v>
      </c>
      <c r="B49" s="17">
        <f t="shared" si="20"/>
        <v>5.9616567562025846</v>
      </c>
      <c r="C49" s="17">
        <f t="shared" si="20"/>
        <v>1.2782595618827959</v>
      </c>
      <c r="D49" s="17">
        <f t="shared" si="20"/>
        <v>-0.76297476314244406</v>
      </c>
      <c r="E49" s="17">
        <f>IF(E42="","",(E42-E59)/E59%)</f>
        <v>8.9014329135909556</v>
      </c>
      <c r="F49" s="17">
        <v>10.5</v>
      </c>
      <c r="G49" s="17">
        <f>IF(G42="","",(G42-G59)/G59%)</f>
        <v>11.934466362224002</v>
      </c>
      <c r="H49" s="17">
        <v>6.0466377440347117</v>
      </c>
      <c r="I49" s="17">
        <f t="shared" si="21"/>
        <v>-4.4403001642965324E-3</v>
      </c>
      <c r="J49" s="17">
        <f t="shared" si="21"/>
        <v>1.4339142974866075</v>
      </c>
      <c r="K49" s="17">
        <f t="shared" si="21"/>
        <v>4.775749118114506</v>
      </c>
      <c r="L49" s="17">
        <f t="shared" si="22"/>
        <v>-1.7846636595410936</v>
      </c>
      <c r="M49" s="17">
        <f t="shared" si="22"/>
        <v>-2.1843247840293611</v>
      </c>
      <c r="N49" s="17">
        <f t="shared" si="22"/>
        <v>3.7241126295515037</v>
      </c>
      <c r="O49" s="19"/>
    </row>
    <row r="50" spans="1:15" ht="18" customHeight="1" x14ac:dyDescent="0.2">
      <c r="A50" s="22" t="s">
        <v>19</v>
      </c>
      <c r="B50" s="17">
        <f t="shared" si="20"/>
        <v>0.94995533882143024</v>
      </c>
      <c r="C50" s="17">
        <f t="shared" si="20"/>
        <v>6.2901243891023739</v>
      </c>
      <c r="D50" s="17">
        <f t="shared" si="20"/>
        <v>1.9881739766527553</v>
      </c>
      <c r="E50" s="17">
        <f>IF(E43="","",(E43-E60)/E60%)</f>
        <v>-1.0651958532359898</v>
      </c>
      <c r="F50" s="17">
        <f>IF(F43="","",(F43-F60)/F60%)</f>
        <v>3.416116079964318</v>
      </c>
      <c r="G50" s="17">
        <f>IF(G43="","",(G43-G60)/G60%)</f>
        <v>1.4187256125959351</v>
      </c>
      <c r="H50" s="17">
        <v>2.4023861920226843</v>
      </c>
      <c r="I50" s="17">
        <f t="shared" si="21"/>
        <v>1.6231194060688505</v>
      </c>
      <c r="J50" s="17">
        <f t="shared" si="21"/>
        <v>3.6299481949020818</v>
      </c>
      <c r="K50" s="17">
        <f t="shared" si="21"/>
        <v>5.3136689971054132</v>
      </c>
      <c r="L50" s="17">
        <f t="shared" si="22"/>
        <v>5.3518987734102117</v>
      </c>
      <c r="M50" s="17">
        <f t="shared" si="22"/>
        <v>6.8217396379498512</v>
      </c>
      <c r="N50" s="17">
        <f t="shared" si="22"/>
        <v>3.074852073331892</v>
      </c>
      <c r="O50" s="19"/>
    </row>
    <row r="51" spans="1:15" ht="18" customHeight="1" x14ac:dyDescent="0.2">
      <c r="A51" s="22"/>
      <c r="B51" s="18"/>
      <c r="C51" s="18"/>
      <c r="D51" s="23"/>
      <c r="E51" s="18"/>
      <c r="F51" s="18"/>
      <c r="G51" s="18"/>
      <c r="H51" s="18"/>
      <c r="I51" s="18"/>
      <c r="J51" s="18"/>
      <c r="K51" s="18"/>
      <c r="L51" s="18"/>
      <c r="M51" s="18"/>
      <c r="N51" s="17"/>
      <c r="O51" s="19"/>
    </row>
    <row r="52" spans="1:15" ht="18" customHeight="1" x14ac:dyDescent="0.2">
      <c r="A52" s="22"/>
      <c r="B52" s="18"/>
      <c r="C52" s="18"/>
      <c r="D52" s="23"/>
      <c r="E52" s="18"/>
      <c r="F52" s="18"/>
      <c r="G52" s="18"/>
      <c r="H52" s="18"/>
      <c r="I52" s="18"/>
      <c r="J52" s="18"/>
      <c r="K52" s="18"/>
      <c r="L52" s="18"/>
      <c r="M52" s="18"/>
      <c r="N52" s="17"/>
      <c r="O52" s="19"/>
    </row>
    <row r="53" spans="1:15" ht="18" customHeight="1" x14ac:dyDescent="0.25">
      <c r="A53" s="56">
        <v>2015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19"/>
    </row>
    <row r="54" spans="1:15" ht="18" customHeight="1" x14ac:dyDescent="0.2">
      <c r="A54" s="5"/>
      <c r="B54" s="6" t="s">
        <v>0</v>
      </c>
      <c r="C54" s="7" t="s">
        <v>1</v>
      </c>
      <c r="D54" s="7" t="s">
        <v>2</v>
      </c>
      <c r="E54" s="7" t="s">
        <v>3</v>
      </c>
      <c r="F54" s="7" t="s">
        <v>4</v>
      </c>
      <c r="G54" s="7" t="s">
        <v>5</v>
      </c>
      <c r="H54" s="7" t="s">
        <v>6</v>
      </c>
      <c r="I54" s="7" t="s">
        <v>7</v>
      </c>
      <c r="J54" s="7" t="s">
        <v>8</v>
      </c>
      <c r="K54" s="7" t="s">
        <v>9</v>
      </c>
      <c r="L54" s="7" t="s">
        <v>10</v>
      </c>
      <c r="M54" s="7" t="s">
        <v>11</v>
      </c>
      <c r="N54" s="7" t="s">
        <v>12</v>
      </c>
      <c r="O54" s="19"/>
    </row>
    <row r="55" spans="1:15" ht="18" customHeight="1" x14ac:dyDescent="0.2">
      <c r="A55" s="22" t="s">
        <v>27</v>
      </c>
      <c r="B55" s="18">
        <v>1323.682</v>
      </c>
      <c r="C55" s="18">
        <v>1298.4590000000001</v>
      </c>
      <c r="D55" s="18">
        <v>1678.451</v>
      </c>
      <c r="E55" s="18">
        <v>1915.2329999999999</v>
      </c>
      <c r="F55" s="18">
        <v>2069.7310000000002</v>
      </c>
      <c r="G55" s="18">
        <v>2170.8980000000001</v>
      </c>
      <c r="H55" s="18">
        <v>2363.7849999999999</v>
      </c>
      <c r="I55" s="18">
        <v>2386.2559999999999</v>
      </c>
      <c r="J55" s="18">
        <v>2279.8000000000002</v>
      </c>
      <c r="K55" s="18">
        <v>2033.8019999999999</v>
      </c>
      <c r="L55" s="18">
        <v>1668.865</v>
      </c>
      <c r="M55" s="18">
        <v>1585.97</v>
      </c>
      <c r="N55" s="18">
        <v>22775.054</v>
      </c>
      <c r="O55" s="18"/>
    </row>
    <row r="56" spans="1:15" ht="18" customHeight="1" x14ac:dyDescent="0.2">
      <c r="A56" s="22" t="s">
        <v>13</v>
      </c>
      <c r="B56" s="18">
        <v>352.27</v>
      </c>
      <c r="C56" s="18">
        <v>312.89800000000002</v>
      </c>
      <c r="D56" s="18">
        <v>431.202</v>
      </c>
      <c r="E56" s="18">
        <v>523.20799999999997</v>
      </c>
      <c r="F56" s="18">
        <v>557.00400000000002</v>
      </c>
      <c r="G56" s="18">
        <v>611.56399999999996</v>
      </c>
      <c r="H56" s="18">
        <v>716.94600000000003</v>
      </c>
      <c r="I56" s="18">
        <v>755.63400000000001</v>
      </c>
      <c r="J56" s="18">
        <v>652.08199999999999</v>
      </c>
      <c r="K56" s="18">
        <v>587.69399999999996</v>
      </c>
      <c r="L56" s="18">
        <v>438.29599999999999</v>
      </c>
      <c r="M56" s="18">
        <v>352.77199999999999</v>
      </c>
      <c r="N56" s="18">
        <v>6296.3860000000004</v>
      </c>
      <c r="O56" s="18"/>
    </row>
    <row r="57" spans="1:15" ht="18" customHeight="1" x14ac:dyDescent="0.2">
      <c r="A57" s="22" t="s">
        <v>14</v>
      </c>
      <c r="B57" s="20">
        <v>26.612887385338773</v>
      </c>
      <c r="C57" s="20">
        <v>24.097641897048732</v>
      </c>
      <c r="D57" s="20">
        <v>25.690472942016179</v>
      </c>
      <c r="E57" s="20">
        <v>27.318242741222608</v>
      </c>
      <c r="F57" s="20">
        <v>26.911903044405285</v>
      </c>
      <c r="G57" s="20">
        <v>28.171014944046195</v>
      </c>
      <c r="H57" s="20">
        <v>30.330423452217524</v>
      </c>
      <c r="I57" s="20">
        <v>31.666091148644576</v>
      </c>
      <c r="J57" s="20">
        <v>28.602596719010435</v>
      </c>
      <c r="K57" s="20">
        <v>28.896323240905456</v>
      </c>
      <c r="L57" s="20">
        <v>26.26311894611008</v>
      </c>
      <c r="M57" s="20">
        <v>22.24329590093129</v>
      </c>
      <c r="N57" s="20">
        <v>27.645976163217881</v>
      </c>
      <c r="O57" s="19"/>
    </row>
    <row r="58" spans="1:15" ht="18" customHeight="1" x14ac:dyDescent="0.2">
      <c r="A58" s="22" t="s">
        <v>16</v>
      </c>
      <c r="B58" s="18">
        <v>16.1555</v>
      </c>
      <c r="C58" s="20">
        <v>15.179</v>
      </c>
      <c r="D58" s="20">
        <v>18.324000000000002</v>
      </c>
      <c r="E58" s="20">
        <v>19.315000000000001</v>
      </c>
      <c r="F58" s="20">
        <v>20.317</v>
      </c>
      <c r="G58" s="20">
        <v>20.69</v>
      </c>
      <c r="H58" s="20">
        <v>21.24</v>
      </c>
      <c r="I58" s="20">
        <v>20.904</v>
      </c>
      <c r="J58" s="20">
        <v>20.856999999999999</v>
      </c>
      <c r="K58" s="20">
        <v>20.007999999999999</v>
      </c>
      <c r="L58" s="20">
        <v>17.343</v>
      </c>
      <c r="M58" s="20">
        <v>16.481000000000002</v>
      </c>
      <c r="N58" s="18">
        <v>226.81100000000001</v>
      </c>
      <c r="O58" s="18"/>
    </row>
    <row r="59" spans="1:15" ht="18" customHeight="1" x14ac:dyDescent="0.2">
      <c r="A59" s="22" t="s">
        <v>28</v>
      </c>
      <c r="B59" s="18">
        <v>19.507999999999999</v>
      </c>
      <c r="C59" s="20">
        <v>19.949000000000002</v>
      </c>
      <c r="D59" s="20">
        <v>23.853999999999999</v>
      </c>
      <c r="E59" s="20">
        <v>23.03</v>
      </c>
      <c r="F59" s="20">
        <v>22.454000000000001</v>
      </c>
      <c r="G59" s="20">
        <v>21.241</v>
      </c>
      <c r="H59" s="20">
        <v>22.128</v>
      </c>
      <c r="I59" s="20">
        <v>22.521000000000001</v>
      </c>
      <c r="J59" s="20">
        <v>24.27</v>
      </c>
      <c r="K59" s="20">
        <v>25.797000000000001</v>
      </c>
      <c r="L59" s="20">
        <v>25.495000000000001</v>
      </c>
      <c r="M59" s="20">
        <v>22.341000000000001</v>
      </c>
      <c r="N59" s="18">
        <v>272.57499999999999</v>
      </c>
      <c r="O59" s="18"/>
    </row>
    <row r="60" spans="1:15" ht="18" customHeight="1" x14ac:dyDescent="0.2">
      <c r="A60" s="22" t="s">
        <v>29</v>
      </c>
      <c r="B60" s="18">
        <v>579.92200000000003</v>
      </c>
      <c r="C60" s="20">
        <v>536.30100000000004</v>
      </c>
      <c r="D60" s="20">
        <v>656.18</v>
      </c>
      <c r="E60" s="20">
        <v>722.68399999999997</v>
      </c>
      <c r="F60" s="20">
        <v>753.13599999999997</v>
      </c>
      <c r="G60" s="20">
        <v>766.53300000000002</v>
      </c>
      <c r="H60" s="20">
        <v>796.58299999999997</v>
      </c>
      <c r="I60" s="20">
        <v>788.91300000000001</v>
      </c>
      <c r="J60" s="20">
        <v>779.65300000000002</v>
      </c>
      <c r="K60" s="20">
        <v>744.495</v>
      </c>
      <c r="L60" s="20">
        <v>645.28499999999997</v>
      </c>
      <c r="M60" s="20">
        <v>625.38300000000004</v>
      </c>
      <c r="N60" s="18">
        <v>8395.0380000000005</v>
      </c>
      <c r="O60" s="18"/>
    </row>
    <row r="61" spans="1:15" ht="18" customHeight="1" x14ac:dyDescent="0.2">
      <c r="A61" s="2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17"/>
      <c r="O61" s="19"/>
    </row>
    <row r="62" spans="1:15" ht="18" customHeight="1" x14ac:dyDescent="0.2">
      <c r="A62" s="22" t="s">
        <v>21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O62" s="19"/>
    </row>
    <row r="63" spans="1:15" ht="18" customHeight="1" x14ac:dyDescent="0.2">
      <c r="A63" s="22" t="s">
        <v>17</v>
      </c>
      <c r="B63" s="17">
        <v>-5.878262254586522</v>
      </c>
      <c r="C63" s="17">
        <v>-4.1683826123409364</v>
      </c>
      <c r="D63" s="17">
        <v>1.0290395490427997</v>
      </c>
      <c r="E63" s="17">
        <v>-1.1272190754274003</v>
      </c>
      <c r="F63" s="17">
        <v>1.0589127967953986</v>
      </c>
      <c r="G63" s="17">
        <v>1.6645483605997098</v>
      </c>
      <c r="H63" s="17">
        <v>6.7</v>
      </c>
      <c r="I63" s="17">
        <v>4.847374681064859</v>
      </c>
      <c r="J63" s="17">
        <v>4.2727208694546572</v>
      </c>
      <c r="K63" s="17">
        <v>-0.25121093282535645</v>
      </c>
      <c r="L63" s="17">
        <v>2.8533164711740908</v>
      </c>
      <c r="M63" s="17">
        <v>-0.93909762930160012</v>
      </c>
      <c r="N63" s="17">
        <v>1.298287366925948</v>
      </c>
      <c r="O63" s="19"/>
    </row>
    <row r="64" spans="1:15" ht="18" customHeight="1" x14ac:dyDescent="0.2">
      <c r="A64" s="22" t="s">
        <v>18</v>
      </c>
      <c r="B64" s="17">
        <v>-18.507705760698084</v>
      </c>
      <c r="C64" s="17">
        <v>-15.6</v>
      </c>
      <c r="D64" s="17">
        <v>-10.511526360791276</v>
      </c>
      <c r="E64" s="17">
        <v>-8.3653839417694762</v>
      </c>
      <c r="F64" s="17">
        <v>-5.1165167620604972</v>
      </c>
      <c r="G64" s="17">
        <v>0.91215703357556654</v>
      </c>
      <c r="H64" s="17">
        <v>5.5</v>
      </c>
      <c r="I64" s="17">
        <v>5.9097088875495798</v>
      </c>
      <c r="J64" s="17">
        <v>1.2</v>
      </c>
      <c r="K64" s="17">
        <v>-5.3004569859552566</v>
      </c>
      <c r="L64" s="17">
        <v>-5.4271732636465939E-2</v>
      </c>
      <c r="M64" s="17">
        <v>-8.5959766600681942</v>
      </c>
      <c r="N64" s="17">
        <v>-3.595236279775929</v>
      </c>
      <c r="O64" s="19"/>
    </row>
    <row r="65" spans="1:15" ht="18" customHeight="1" x14ac:dyDescent="0.2">
      <c r="A65" s="22" t="s">
        <v>22</v>
      </c>
      <c r="B65" s="17">
        <v>-4.4957436746275734</v>
      </c>
      <c r="C65" s="17">
        <v>-4.2213528520949044</v>
      </c>
      <c r="D65" s="17">
        <v>-0.71521456436929942</v>
      </c>
      <c r="E65" s="17">
        <v>-0.91823125064121525</v>
      </c>
      <c r="F65" s="17">
        <v>-2.7243129368955237</v>
      </c>
      <c r="G65" s="17">
        <v>-0.81971142322994761</v>
      </c>
      <c r="H65" s="17">
        <v>-0.6</v>
      </c>
      <c r="I65" s="17">
        <v>-0.57550535077288312</v>
      </c>
      <c r="J65" s="17">
        <v>0.12000768049154463</v>
      </c>
      <c r="K65" s="17">
        <v>-3.1277234434007979</v>
      </c>
      <c r="L65" s="17">
        <v>-2.725896012115097</v>
      </c>
      <c r="M65" s="17">
        <v>-0.8124699085218946</v>
      </c>
      <c r="N65" s="17">
        <v>-1.7202456008076916</v>
      </c>
      <c r="O65" s="19"/>
    </row>
    <row r="66" spans="1:15" ht="18" customHeight="1" x14ac:dyDescent="0.2">
      <c r="A66" s="22" t="s">
        <v>24</v>
      </c>
      <c r="B66" s="17">
        <v>-1.1001267427123056</v>
      </c>
      <c r="C66" s="17">
        <v>2.8723184818481964</v>
      </c>
      <c r="D66" s="17">
        <v>-4.5432514231675265</v>
      </c>
      <c r="E66" s="17">
        <v>-1.2943596776958666</v>
      </c>
      <c r="F66" s="17">
        <v>0.75383648927577518</v>
      </c>
      <c r="G66" s="17">
        <v>0.80679607042854229</v>
      </c>
      <c r="H66" s="17">
        <v>-1.8</v>
      </c>
      <c r="I66" s="17">
        <v>1.9</v>
      </c>
      <c r="J66" s="17">
        <v>0.33071517155848817</v>
      </c>
      <c r="K66" s="17">
        <v>-4.3634611106991903</v>
      </c>
      <c r="L66" s="17">
        <v>-7.9436721429860953</v>
      </c>
      <c r="M66" s="17">
        <v>-3.9055443244870651</v>
      </c>
      <c r="N66" s="17">
        <v>-1.7861003415822299</v>
      </c>
      <c r="O66" s="19"/>
    </row>
    <row r="67" spans="1:15" ht="18" customHeight="1" x14ac:dyDescent="0.2">
      <c r="A67" s="22" t="s">
        <v>19</v>
      </c>
      <c r="B67" s="17">
        <v>-0.64418638916396098</v>
      </c>
      <c r="C67" s="17">
        <v>-0.99009718201688546</v>
      </c>
      <c r="D67" s="17">
        <v>2.7072207161237305</v>
      </c>
      <c r="E67" s="17">
        <v>5.2824493316084506</v>
      </c>
      <c r="F67" s="17">
        <v>3.2401689378600853</v>
      </c>
      <c r="G67" s="17">
        <v>4.9793542643886823</v>
      </c>
      <c r="H67" s="17">
        <v>5</v>
      </c>
      <c r="I67" s="17">
        <v>4.1549055901309941</v>
      </c>
      <c r="J67" s="17">
        <v>4.321082638999461</v>
      </c>
      <c r="K67" s="17">
        <v>0.19554749260472146</v>
      </c>
      <c r="L67" s="17">
        <v>0.2319071998409328</v>
      </c>
      <c r="M67" s="17">
        <v>1.1015747636884614</v>
      </c>
      <c r="N67" s="17">
        <v>2.6364676783393879</v>
      </c>
      <c r="O67" s="19"/>
    </row>
    <row r="68" spans="1:15" ht="18" customHeight="1" x14ac:dyDescent="0.2">
      <c r="A68" s="22"/>
      <c r="B68" s="18"/>
      <c r="C68" s="18"/>
      <c r="D68" s="23"/>
      <c r="E68" s="18"/>
      <c r="F68" s="18"/>
      <c r="G68" s="18"/>
      <c r="H68" s="18"/>
      <c r="I68" s="18"/>
      <c r="J68" s="18"/>
      <c r="K68" s="18"/>
      <c r="L68" s="18"/>
      <c r="M68" s="18"/>
      <c r="N68" s="17"/>
      <c r="O68" s="19"/>
    </row>
    <row r="69" spans="1:15" ht="18" customHeight="1" x14ac:dyDescent="0.2">
      <c r="A69" s="22"/>
      <c r="B69" s="18"/>
      <c r="C69" s="18"/>
      <c r="D69" s="23"/>
      <c r="E69" s="18"/>
      <c r="F69" s="18"/>
      <c r="G69" s="18"/>
      <c r="H69" s="18"/>
      <c r="I69" s="18"/>
      <c r="J69" s="18"/>
      <c r="K69" s="18"/>
      <c r="L69" s="18"/>
      <c r="M69" s="18"/>
      <c r="N69" s="17"/>
      <c r="O69" s="19"/>
    </row>
    <row r="70" spans="1:15" ht="18" customHeight="1" x14ac:dyDescent="0.25">
      <c r="A70" s="56">
        <v>2014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19"/>
    </row>
    <row r="71" spans="1:15" ht="18" customHeight="1" x14ac:dyDescent="0.2">
      <c r="A71" s="5"/>
      <c r="B71" s="6" t="s">
        <v>0</v>
      </c>
      <c r="C71" s="7" t="s">
        <v>1</v>
      </c>
      <c r="D71" s="7" t="s">
        <v>2</v>
      </c>
      <c r="E71" s="7" t="s">
        <v>3</v>
      </c>
      <c r="F71" s="7" t="s">
        <v>4</v>
      </c>
      <c r="G71" s="7" t="s">
        <v>5</v>
      </c>
      <c r="H71" s="7" t="s">
        <v>6</v>
      </c>
      <c r="I71" s="7" t="s">
        <v>7</v>
      </c>
      <c r="J71" s="7" t="s">
        <v>8</v>
      </c>
      <c r="K71" s="7" t="s">
        <v>9</v>
      </c>
      <c r="L71" s="7" t="s">
        <v>10</v>
      </c>
      <c r="M71" s="7" t="s">
        <v>11</v>
      </c>
      <c r="N71" s="7" t="s">
        <v>12</v>
      </c>
      <c r="O71" s="19"/>
    </row>
    <row r="72" spans="1:15" ht="18" customHeight="1" x14ac:dyDescent="0.2">
      <c r="A72" s="22" t="s">
        <v>27</v>
      </c>
      <c r="B72" s="18">
        <v>1406.3510000000001</v>
      </c>
      <c r="C72" s="18">
        <v>1354.9380000000001</v>
      </c>
      <c r="D72" s="18">
        <v>1661.355</v>
      </c>
      <c r="E72" s="18">
        <v>1937.068</v>
      </c>
      <c r="F72" s="18">
        <v>2048.0439999999999</v>
      </c>
      <c r="G72" s="18">
        <v>2135.3539999999998</v>
      </c>
      <c r="H72" s="18">
        <v>2214.2080000000001</v>
      </c>
      <c r="I72" s="18">
        <v>2275.933</v>
      </c>
      <c r="J72" s="18">
        <v>2186.3820000000001</v>
      </c>
      <c r="K72" s="18">
        <v>2038.924</v>
      </c>
      <c r="L72" s="18">
        <v>1622.568</v>
      </c>
      <c r="M72" s="18">
        <v>1601.0050000000001</v>
      </c>
      <c r="N72" s="18">
        <v>22483.157999999999</v>
      </c>
      <c r="O72" s="18"/>
    </row>
    <row r="73" spans="1:15" ht="18" customHeight="1" x14ac:dyDescent="0.2">
      <c r="A73" s="22" t="s">
        <v>13</v>
      </c>
      <c r="B73" s="18">
        <v>432.274</v>
      </c>
      <c r="C73" s="18">
        <v>370.47399999999999</v>
      </c>
      <c r="D73" s="18">
        <v>481.85199999999998</v>
      </c>
      <c r="E73" s="18">
        <v>570.97199999999998</v>
      </c>
      <c r="F73" s="18">
        <v>587.04</v>
      </c>
      <c r="G73" s="18">
        <v>606.03599999999994</v>
      </c>
      <c r="H73" s="18">
        <v>679.91600000000005</v>
      </c>
      <c r="I73" s="18">
        <v>713.47</v>
      </c>
      <c r="J73" s="18">
        <v>644.74</v>
      </c>
      <c r="K73" s="18">
        <v>620.58799999999997</v>
      </c>
      <c r="L73" s="18">
        <v>438.53399999999999</v>
      </c>
      <c r="M73" s="18">
        <v>385.94799999999998</v>
      </c>
      <c r="N73" s="18">
        <v>6531.1980000000003</v>
      </c>
      <c r="O73" s="18"/>
    </row>
    <row r="74" spans="1:15" ht="18" customHeight="1" x14ac:dyDescent="0.2">
      <c r="A74" s="22" t="s">
        <v>14</v>
      </c>
      <c r="B74" s="20">
        <f>IF(B72="","",B73/B72%)</f>
        <v>30.737276824917817</v>
      </c>
      <c r="C74" s="20">
        <f t="shared" ref="C74:M74" si="23">IF(C72="","",C73/C72%)</f>
        <v>27.342505708748295</v>
      </c>
      <c r="D74" s="20">
        <f t="shared" si="23"/>
        <v>29.003554327642195</v>
      </c>
      <c r="E74" s="20">
        <f t="shared" si="23"/>
        <v>29.476094798943556</v>
      </c>
      <c r="F74" s="20">
        <f t="shared" si="23"/>
        <v>28.663446683762654</v>
      </c>
      <c r="G74" s="20">
        <f t="shared" si="23"/>
        <v>28.381055319164876</v>
      </c>
      <c r="H74" s="20">
        <f t="shared" si="23"/>
        <v>30.706961586264708</v>
      </c>
      <c r="I74" s="20">
        <f t="shared" si="23"/>
        <v>31.348462366862297</v>
      </c>
      <c r="J74" s="20">
        <f t="shared" si="23"/>
        <v>29.488899926911216</v>
      </c>
      <c r="K74" s="20">
        <f t="shared" si="23"/>
        <v>30.437034435810258</v>
      </c>
      <c r="L74" s="20">
        <f t="shared" si="23"/>
        <v>27.027156951203278</v>
      </c>
      <c r="M74" s="20">
        <f t="shared" si="23"/>
        <v>24.106608036826866</v>
      </c>
      <c r="N74" s="20">
        <f>IF(N72="","",N73/N72%)</f>
        <v>29.04929102931181</v>
      </c>
      <c r="O74" s="19"/>
    </row>
    <row r="75" spans="1:15" ht="18" customHeight="1" x14ac:dyDescent="0.2">
      <c r="A75" s="22" t="s">
        <v>16</v>
      </c>
      <c r="B75" s="18">
        <v>16.916</v>
      </c>
      <c r="C75" s="20">
        <v>15.848000000000001</v>
      </c>
      <c r="D75" s="20">
        <v>18.456</v>
      </c>
      <c r="E75" s="20">
        <v>19.494</v>
      </c>
      <c r="F75" s="20">
        <v>20.885999999999999</v>
      </c>
      <c r="G75" s="20">
        <v>20.861000000000001</v>
      </c>
      <c r="H75" s="20">
        <v>21.367000000000001</v>
      </c>
      <c r="I75" s="20">
        <v>21.024999999999999</v>
      </c>
      <c r="J75" s="20">
        <v>20.832000000000001</v>
      </c>
      <c r="K75" s="20">
        <v>20.654</v>
      </c>
      <c r="L75" s="20">
        <v>17.829000000000001</v>
      </c>
      <c r="M75" s="20">
        <v>16.616</v>
      </c>
      <c r="N75" s="20">
        <v>230.78100000000001</v>
      </c>
      <c r="O75" s="18"/>
    </row>
    <row r="76" spans="1:15" ht="18" customHeight="1" x14ac:dyDescent="0.2">
      <c r="A76" s="22" t="s">
        <v>28</v>
      </c>
      <c r="B76" s="18">
        <v>19.725000000000001</v>
      </c>
      <c r="C76" s="20">
        <v>19.391999999999999</v>
      </c>
      <c r="D76" s="20">
        <v>24.989328</v>
      </c>
      <c r="E76" s="20">
        <v>23.332000000000001</v>
      </c>
      <c r="F76" s="20">
        <v>22.286000000000001</v>
      </c>
      <c r="G76" s="20">
        <v>21.071000000000002</v>
      </c>
      <c r="H76" s="20">
        <v>22.54</v>
      </c>
      <c r="I76" s="20">
        <v>22.090089339999999</v>
      </c>
      <c r="J76" s="20">
        <v>24.19</v>
      </c>
      <c r="K76" s="20">
        <v>26.974</v>
      </c>
      <c r="L76" s="20">
        <v>27.695</v>
      </c>
      <c r="M76" s="20">
        <v>23.248999999999999</v>
      </c>
      <c r="N76" s="20">
        <v>277.53199999999998</v>
      </c>
      <c r="O76" s="18"/>
    </row>
    <row r="77" spans="1:15" ht="18" customHeight="1" x14ac:dyDescent="0.2">
      <c r="A77" s="22" t="s">
        <v>29</v>
      </c>
      <c r="B77" s="18">
        <v>583.68200000000002</v>
      </c>
      <c r="C77" s="20">
        <v>541.66399999999999</v>
      </c>
      <c r="D77" s="20">
        <v>638.88400000000001</v>
      </c>
      <c r="E77" s="20">
        <v>686.42399999999998</v>
      </c>
      <c r="F77" s="20">
        <v>729.49900000000002</v>
      </c>
      <c r="G77" s="20">
        <v>730.17499999999995</v>
      </c>
      <c r="H77" s="20">
        <v>758.90200000000004</v>
      </c>
      <c r="I77" s="20">
        <v>757.44200000000001</v>
      </c>
      <c r="J77" s="20">
        <v>747.35900000000004</v>
      </c>
      <c r="K77" s="20">
        <v>743.04200000000003</v>
      </c>
      <c r="L77" s="20">
        <v>643.79200000000003</v>
      </c>
      <c r="M77" s="20">
        <v>618.56899999999996</v>
      </c>
      <c r="N77" s="20">
        <v>8179.3909999999996</v>
      </c>
      <c r="O77" s="18"/>
    </row>
    <row r="78" spans="1:15" ht="18" customHeight="1" x14ac:dyDescent="0.2">
      <c r="A78" s="22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7"/>
      <c r="O78" s="19"/>
    </row>
    <row r="79" spans="1:15" ht="18" customHeight="1" x14ac:dyDescent="0.2">
      <c r="A79" s="22" t="s">
        <v>21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O79" s="19"/>
    </row>
    <row r="80" spans="1:15" ht="18" customHeight="1" x14ac:dyDescent="0.2">
      <c r="A80" s="22" t="s">
        <v>17</v>
      </c>
      <c r="B80" s="17">
        <f>IF(B72="","",(B72-B89)/B89%)</f>
        <v>2.342892655564591</v>
      </c>
      <c r="C80" s="17">
        <f t="shared" ref="C80:H80" si="24">IF(C72="","",(C72-C89)/C89%)</f>
        <v>1.7507181075753386</v>
      </c>
      <c r="D80" s="17">
        <f t="shared" si="24"/>
        <v>-2.5853632508075521</v>
      </c>
      <c r="E80" s="17">
        <f t="shared" si="24"/>
        <v>7.8158456456339467</v>
      </c>
      <c r="F80" s="17">
        <f t="shared" si="24"/>
        <v>3.972179916742812</v>
      </c>
      <c r="G80" s="17">
        <f t="shared" si="24"/>
        <v>3.4539158930710792</v>
      </c>
      <c r="H80" s="17">
        <f t="shared" si="24"/>
        <v>2.2721782528065724</v>
      </c>
      <c r="I80" s="17">
        <f t="shared" ref="I80:N81" si="25">IF(I72="","",(I72-I89)/I89%)</f>
        <v>4.1391973907695814</v>
      </c>
      <c r="J80" s="17">
        <f t="shared" si="25"/>
        <v>1.8825880179796517</v>
      </c>
      <c r="K80" s="17">
        <f t="shared" si="25"/>
        <v>1.4203355601207781</v>
      </c>
      <c r="L80" s="17">
        <f t="shared" si="25"/>
        <v>-1.4766647620632114</v>
      </c>
      <c r="M80" s="17">
        <f t="shared" si="25"/>
        <v>-0.21558601501808905</v>
      </c>
      <c r="N80" s="17">
        <f t="shared" si="25"/>
        <v>2.1965164791917937</v>
      </c>
      <c r="O80" s="19"/>
    </row>
    <row r="81" spans="1:15" ht="18" customHeight="1" x14ac:dyDescent="0.2">
      <c r="A81" s="22" t="s">
        <v>18</v>
      </c>
      <c r="B81" s="17">
        <f>IF(B73="","",(B73-B90)/B90%)</f>
        <v>-5.383174133447735</v>
      </c>
      <c r="C81" s="17">
        <f t="shared" ref="C81:H81" si="26">IF(C73="","",(C73-C90)/C90%)</f>
        <v>-4.2470264095154935</v>
      </c>
      <c r="D81" s="17">
        <f t="shared" si="26"/>
        <v>-6.3699638966722052</v>
      </c>
      <c r="E81" s="17">
        <f t="shared" si="26"/>
        <v>9.2652270761411089</v>
      </c>
      <c r="F81" s="17">
        <f t="shared" si="26"/>
        <v>1.0121171867202978</v>
      </c>
      <c r="G81" s="17">
        <f t="shared" si="26"/>
        <v>-2.2472127593682281</v>
      </c>
      <c r="H81" s="17">
        <f t="shared" si="26"/>
        <v>-5.3569042316258244</v>
      </c>
      <c r="I81" s="17">
        <f t="shared" si="25"/>
        <v>-3.0461239920313661</v>
      </c>
      <c r="J81" s="17">
        <f t="shared" si="25"/>
        <v>-7.4720940979268304</v>
      </c>
      <c r="K81" s="17">
        <f t="shared" si="25"/>
        <v>-5.0531198746664741</v>
      </c>
      <c r="L81" s="17">
        <f t="shared" si="25"/>
        <v>-8.3144122332752168</v>
      </c>
      <c r="M81" s="17">
        <f t="shared" si="25"/>
        <v>-10.146857510034177</v>
      </c>
      <c r="N81" s="17">
        <f t="shared" si="25"/>
        <v>-3.8770900322489901</v>
      </c>
      <c r="O81" s="19"/>
    </row>
    <row r="82" spans="1:15" ht="18" customHeight="1" x14ac:dyDescent="0.2">
      <c r="A82" s="22" t="s">
        <v>22</v>
      </c>
      <c r="B82" s="17">
        <f t="shared" ref="B82:H82" si="27">IF(B75="","",(B75-B92)/B92%)</f>
        <v>-1.2896072824881839</v>
      </c>
      <c r="C82" s="17">
        <f t="shared" si="27"/>
        <v>-2.3717119448037933</v>
      </c>
      <c r="D82" s="17">
        <f t="shared" si="27"/>
        <v>-2.1213406873143938</v>
      </c>
      <c r="E82" s="17">
        <f t="shared" si="27"/>
        <v>1.0942280765440986</v>
      </c>
      <c r="F82" s="17">
        <f t="shared" si="27"/>
        <v>0.73795398639848875</v>
      </c>
      <c r="G82" s="17">
        <f t="shared" si="27"/>
        <v>1.4442715425014618</v>
      </c>
      <c r="H82" s="17">
        <f t="shared" si="27"/>
        <v>1.1264139334563847</v>
      </c>
      <c r="I82" s="17">
        <f t="shared" ref="I82:N84" si="28">IF(I75="","",(I75-I92)/I92%)</f>
        <v>1.4573179558944149</v>
      </c>
      <c r="J82" s="17">
        <f t="shared" si="28"/>
        <v>0.72039839481700396</v>
      </c>
      <c r="K82" s="17">
        <f t="shared" si="28"/>
        <v>0.6922776911076417</v>
      </c>
      <c r="L82" s="17">
        <f t="shared" si="28"/>
        <v>-1.6873449131513698</v>
      </c>
      <c r="M82" s="17">
        <f t="shared" si="28"/>
        <v>-3.3447734279564849</v>
      </c>
      <c r="N82" s="17">
        <f t="shared" si="28"/>
        <v>-0.17216096617772206</v>
      </c>
      <c r="O82" s="19"/>
    </row>
    <row r="83" spans="1:15" ht="18" customHeight="1" x14ac:dyDescent="0.2">
      <c r="A83" s="22" t="s">
        <v>24</v>
      </c>
      <c r="B83" s="17">
        <f>IF(B76="","",(B76-B93)/B93%)</f>
        <v>9.8702166768785276</v>
      </c>
      <c r="C83" s="17">
        <f t="shared" ref="C83:H83" si="29">IF(C76="","",(C76-C93)/C93%)</f>
        <v>6.1295971978984296</v>
      </c>
      <c r="D83" s="17">
        <f t="shared" si="29"/>
        <v>4.9530785384292386</v>
      </c>
      <c r="E83" s="17">
        <f t="shared" si="29"/>
        <v>9.1402376274674921</v>
      </c>
      <c r="F83" s="17">
        <f t="shared" si="29"/>
        <v>8.7864883334960489</v>
      </c>
      <c r="G83" s="17">
        <f t="shared" si="29"/>
        <v>0.46726743908836377</v>
      </c>
      <c r="H83" s="17">
        <f t="shared" si="29"/>
        <v>10.327949094468915</v>
      </c>
      <c r="I83" s="17">
        <f t="shared" si="28"/>
        <v>11.661979174038303</v>
      </c>
      <c r="J83" s="17">
        <f t="shared" si="28"/>
        <v>5.4122363604671468</v>
      </c>
      <c r="K83" s="17">
        <f t="shared" si="28"/>
        <v>10.826245942725674</v>
      </c>
      <c r="L83" s="17">
        <f t="shared" si="28"/>
        <v>13.054659754255626</v>
      </c>
      <c r="M83" s="17">
        <f t="shared" si="28"/>
        <v>9.0222743259085565</v>
      </c>
      <c r="N83" s="17">
        <f t="shared" si="28"/>
        <v>8.3288445474913644</v>
      </c>
      <c r="O83" s="19"/>
    </row>
    <row r="84" spans="1:15" ht="18" customHeight="1" x14ac:dyDescent="0.2">
      <c r="A84" s="22" t="s">
        <v>19</v>
      </c>
      <c r="B84" s="17">
        <f>IF(B77="","",(B77-B94)/B94%)</f>
        <v>1.5492965097768305</v>
      </c>
      <c r="C84" s="17">
        <f t="shared" ref="C84:H84" si="30">IF(C77="","",(C77-C94)/C94%)</f>
        <v>0.6875912001710065</v>
      </c>
      <c r="D84" s="17">
        <f t="shared" si="30"/>
        <v>0.16210707846672287</v>
      </c>
      <c r="E84" s="17">
        <f t="shared" si="30"/>
        <v>5.7608692302714477</v>
      </c>
      <c r="F84" s="17">
        <f t="shared" si="30"/>
        <v>3.4184120467375392</v>
      </c>
      <c r="G84" s="17">
        <f t="shared" si="30"/>
        <v>3.4438547826357935</v>
      </c>
      <c r="H84" s="17">
        <f t="shared" si="30"/>
        <v>5.4238474810309949</v>
      </c>
      <c r="I84" s="17">
        <f t="shared" si="28"/>
        <v>5.8827805339696528</v>
      </c>
      <c r="J84" s="17">
        <f t="shared" si="28"/>
        <v>4.2030690979261394</v>
      </c>
      <c r="K84" s="17">
        <f t="shared" si="28"/>
        <v>4.096519898403054</v>
      </c>
      <c r="L84" s="17">
        <f t="shared" si="28"/>
        <v>1.3488155359369267</v>
      </c>
      <c r="M84" s="17">
        <f t="shared" si="28"/>
        <v>2.8940185072134068</v>
      </c>
      <c r="N84" s="17">
        <f t="shared" si="28"/>
        <v>3.3599018386921924</v>
      </c>
      <c r="O84" s="19"/>
    </row>
    <row r="85" spans="1:15" ht="18" customHeight="1" x14ac:dyDescent="0.2">
      <c r="A85" s="22"/>
      <c r="B85" s="18"/>
      <c r="C85" s="18"/>
      <c r="D85" s="23"/>
      <c r="E85" s="18"/>
      <c r="F85" s="18"/>
      <c r="G85" s="18"/>
      <c r="H85" s="18"/>
      <c r="I85" s="18"/>
      <c r="J85" s="18"/>
      <c r="K85" s="18"/>
      <c r="L85" s="18"/>
      <c r="M85" s="18"/>
      <c r="N85" s="17"/>
      <c r="O85" s="19"/>
    </row>
    <row r="86" spans="1:15" ht="18" customHeight="1" x14ac:dyDescent="0.2">
      <c r="A86" s="22"/>
      <c r="B86" s="18"/>
      <c r="C86" s="18"/>
      <c r="D86" s="23"/>
      <c r="E86" s="18"/>
      <c r="F86" s="18"/>
      <c r="G86" s="18"/>
      <c r="H86" s="18"/>
      <c r="I86" s="18"/>
      <c r="J86" s="18"/>
      <c r="K86" s="18"/>
      <c r="L86" s="18"/>
      <c r="M86" s="18"/>
      <c r="N86" s="17"/>
      <c r="O86" s="19"/>
    </row>
    <row r="87" spans="1:15" ht="21.75" customHeight="1" x14ac:dyDescent="0.25">
      <c r="A87" s="56">
        <v>2013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</row>
    <row r="88" spans="1:15" ht="18" customHeight="1" x14ac:dyDescent="0.2">
      <c r="A88" s="5"/>
      <c r="B88" s="6" t="s">
        <v>0</v>
      </c>
      <c r="C88" s="7" t="s">
        <v>1</v>
      </c>
      <c r="D88" s="7" t="s">
        <v>2</v>
      </c>
      <c r="E88" s="7" t="s">
        <v>3</v>
      </c>
      <c r="F88" s="7" t="s">
        <v>4</v>
      </c>
      <c r="G88" s="7" t="s">
        <v>5</v>
      </c>
      <c r="H88" s="7" t="s">
        <v>6</v>
      </c>
      <c r="I88" s="7" t="s">
        <v>7</v>
      </c>
      <c r="J88" s="7" t="s">
        <v>8</v>
      </c>
      <c r="K88" s="7" t="s">
        <v>9</v>
      </c>
      <c r="L88" s="7" t="s">
        <v>10</v>
      </c>
      <c r="M88" s="7" t="s">
        <v>11</v>
      </c>
      <c r="N88" s="7" t="s">
        <v>12</v>
      </c>
    </row>
    <row r="89" spans="1:15" ht="18" customHeight="1" x14ac:dyDescent="0.2">
      <c r="A89" s="22" t="s">
        <v>27</v>
      </c>
      <c r="B89" s="18">
        <v>1374.1559999999999</v>
      </c>
      <c r="C89" s="18">
        <v>1331.625</v>
      </c>
      <c r="D89" s="23">
        <v>1705.4469999999999</v>
      </c>
      <c r="E89" s="18">
        <v>1796.645</v>
      </c>
      <c r="F89" s="18">
        <v>1969.8</v>
      </c>
      <c r="G89" s="18">
        <v>2064.0630000000001</v>
      </c>
      <c r="H89" s="18">
        <v>2165.0149999999999</v>
      </c>
      <c r="I89" s="18">
        <v>2185.4720000000002</v>
      </c>
      <c r="J89" s="18">
        <v>2145.982</v>
      </c>
      <c r="K89" s="18">
        <v>2010.37</v>
      </c>
      <c r="L89" s="18">
        <v>1646.8869999999999</v>
      </c>
      <c r="M89" s="18">
        <v>1604.4639999999999</v>
      </c>
      <c r="N89" s="17">
        <f>SUM(B89:M89)</f>
        <v>21999.925999999999</v>
      </c>
      <c r="O89" s="19"/>
    </row>
    <row r="90" spans="1:15" ht="17.25" customHeight="1" x14ac:dyDescent="0.2">
      <c r="A90" s="22" t="s">
        <v>13</v>
      </c>
      <c r="B90" s="18">
        <v>456.86799999999999</v>
      </c>
      <c r="C90" s="18">
        <v>386.90600000000001</v>
      </c>
      <c r="D90" s="23">
        <v>514.63400000000001</v>
      </c>
      <c r="E90" s="18">
        <v>522.55600000000004</v>
      </c>
      <c r="F90" s="18">
        <v>581.15800000000002</v>
      </c>
      <c r="G90" s="18">
        <v>619.96799999999996</v>
      </c>
      <c r="H90" s="18">
        <v>718.4</v>
      </c>
      <c r="I90" s="18">
        <v>735.88599999999997</v>
      </c>
      <c r="J90" s="18">
        <v>696.80600000000004</v>
      </c>
      <c r="K90" s="18">
        <v>653.61599999999999</v>
      </c>
      <c r="L90" s="18">
        <v>478.30200000000002</v>
      </c>
      <c r="M90" s="18">
        <v>429.53199999999998</v>
      </c>
      <c r="N90" s="17">
        <f>SUM(B90:M90)</f>
        <v>6794.6320000000005</v>
      </c>
      <c r="O90" s="19"/>
    </row>
    <row r="91" spans="1:15" ht="17.25" customHeight="1" x14ac:dyDescent="0.2">
      <c r="A91" s="22" t="s">
        <v>14</v>
      </c>
      <c r="B91" s="20">
        <f t="shared" ref="B91:L91" si="31">IF(B89="","",B90/B89%)</f>
        <v>33.247171354635135</v>
      </c>
      <c r="C91" s="20">
        <f t="shared" si="31"/>
        <v>29.055176945461373</v>
      </c>
      <c r="D91" s="20">
        <f t="shared" si="31"/>
        <v>30.175901098069893</v>
      </c>
      <c r="E91" s="20">
        <f t="shared" si="31"/>
        <v>29.085100284140722</v>
      </c>
      <c r="F91" s="20">
        <f t="shared" si="31"/>
        <v>29.503401360544217</v>
      </c>
      <c r="G91" s="20">
        <f t="shared" si="31"/>
        <v>30.036292496885991</v>
      </c>
      <c r="H91" s="20">
        <f t="shared" si="31"/>
        <v>33.182218137056786</v>
      </c>
      <c r="I91" s="20">
        <v>33.723241478271049</v>
      </c>
      <c r="J91" s="20">
        <f t="shared" si="31"/>
        <v>32.47026303109719</v>
      </c>
      <c r="K91" s="20">
        <f t="shared" si="31"/>
        <v>32.512224117948435</v>
      </c>
      <c r="L91" s="20">
        <f t="shared" si="31"/>
        <v>29.042794071481531</v>
      </c>
      <c r="M91" s="20">
        <f>IF(M89="","",M90/M89%)</f>
        <v>26.771058746098383</v>
      </c>
      <c r="N91" s="17">
        <f>N90/N89%</f>
        <v>30.884794794309766</v>
      </c>
      <c r="O91" s="19"/>
    </row>
    <row r="92" spans="1:15" ht="17.25" customHeight="1" x14ac:dyDescent="0.2">
      <c r="A92" s="22" t="s">
        <v>16</v>
      </c>
      <c r="B92" s="18">
        <v>17.137</v>
      </c>
      <c r="C92" s="20">
        <v>16.233000000000001</v>
      </c>
      <c r="D92" s="23">
        <v>18.856000000000002</v>
      </c>
      <c r="E92" s="20">
        <v>19.283000000000001</v>
      </c>
      <c r="F92" s="20">
        <v>20.733000000000001</v>
      </c>
      <c r="G92" s="20">
        <v>20.564</v>
      </c>
      <c r="H92" s="20">
        <v>21.129000000000001</v>
      </c>
      <c r="I92" s="20">
        <v>20.722999999999999</v>
      </c>
      <c r="J92" s="20">
        <v>20.683</v>
      </c>
      <c r="K92" s="20">
        <v>20.512</v>
      </c>
      <c r="L92" s="20">
        <v>18.135000000000002</v>
      </c>
      <c r="M92" s="20">
        <v>17.190999999999999</v>
      </c>
      <c r="N92" s="17">
        <f>SUM(B92:M92)</f>
        <v>231.179</v>
      </c>
      <c r="O92" s="19"/>
    </row>
    <row r="93" spans="1:15" ht="17.25" customHeight="1" x14ac:dyDescent="0.2">
      <c r="A93" s="22" t="s">
        <v>28</v>
      </c>
      <c r="B93" s="18">
        <v>17.952999999999999</v>
      </c>
      <c r="C93" s="20">
        <v>18.271999999999998</v>
      </c>
      <c r="D93" s="23">
        <v>23.81</v>
      </c>
      <c r="E93" s="20">
        <v>21.378</v>
      </c>
      <c r="F93" s="20">
        <v>20.486000000000001</v>
      </c>
      <c r="G93" s="20">
        <v>20.972999999999999</v>
      </c>
      <c r="H93" s="20">
        <v>20.43</v>
      </c>
      <c r="I93" s="20">
        <v>19.783000000000001</v>
      </c>
      <c r="J93" s="20">
        <v>22.948</v>
      </c>
      <c r="K93" s="20">
        <v>24.338999999999999</v>
      </c>
      <c r="L93" s="20">
        <v>24.497</v>
      </c>
      <c r="M93" s="20">
        <v>21.324999999999999</v>
      </c>
      <c r="N93" s="17">
        <f>SUM(B93:M93)</f>
        <v>256.19399999999996</v>
      </c>
      <c r="O93" s="19"/>
    </row>
    <row r="94" spans="1:15" ht="17.25" customHeight="1" x14ac:dyDescent="0.2">
      <c r="A94" s="22" t="s">
        <v>29</v>
      </c>
      <c r="B94" s="18">
        <v>574.77700000000004</v>
      </c>
      <c r="C94" s="20">
        <v>537.96500000000003</v>
      </c>
      <c r="D94" s="23">
        <v>637.85</v>
      </c>
      <c r="E94" s="20">
        <v>649.03399999999999</v>
      </c>
      <c r="F94" s="20">
        <v>705.38599999999997</v>
      </c>
      <c r="G94" s="20">
        <v>705.86599999999999</v>
      </c>
      <c r="H94" s="20">
        <v>719.85799999999995</v>
      </c>
      <c r="I94" s="20">
        <v>715.35900000000004</v>
      </c>
      <c r="J94" s="20">
        <v>717.21400000000006</v>
      </c>
      <c r="K94" s="20">
        <v>713.80100000000004</v>
      </c>
      <c r="L94" s="20">
        <v>635.22400000000005</v>
      </c>
      <c r="M94" s="20">
        <v>601.17100000000005</v>
      </c>
      <c r="N94" s="17">
        <f>SUM(B94:M94)</f>
        <v>7913.505000000001</v>
      </c>
      <c r="O94" s="19"/>
    </row>
    <row r="95" spans="1:15" ht="17.25" customHeight="1" x14ac:dyDescent="0.2">
      <c r="A95" s="22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7"/>
      <c r="O95" s="19"/>
    </row>
    <row r="96" spans="1:15" ht="17.25" customHeight="1" x14ac:dyDescent="0.2">
      <c r="A96" s="22" t="s">
        <v>21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7" ht="17.25" customHeight="1" x14ac:dyDescent="0.2">
      <c r="A97" s="22" t="s">
        <v>17</v>
      </c>
      <c r="B97" s="17">
        <f>IF(B89="","",(B89-B106)/B106%)</f>
        <v>-1.6839189177587093</v>
      </c>
      <c r="C97" s="17">
        <f t="shared" ref="C97:M98" si="32">IF(C89="","",(C89-C106)/C106%)</f>
        <v>-4.0273728743319914</v>
      </c>
      <c r="D97" s="17">
        <f t="shared" si="32"/>
        <v>0.28560676000681945</v>
      </c>
      <c r="E97" s="17">
        <f t="shared" si="32"/>
        <v>-4.9326777665718105</v>
      </c>
      <c r="F97" s="17">
        <f t="shared" si="32"/>
        <v>-0.76839258196129545</v>
      </c>
      <c r="G97" s="17">
        <f t="shared" si="32"/>
        <v>9.2524567745872713E-2</v>
      </c>
      <c r="H97" s="17">
        <f t="shared" si="32"/>
        <v>-1.2661558688768966</v>
      </c>
      <c r="I97" s="17">
        <v>2.1922876215521652</v>
      </c>
      <c r="J97" s="17">
        <f t="shared" si="32"/>
        <v>-1.2731545377925475</v>
      </c>
      <c r="K97" s="17">
        <f t="shared" si="32"/>
        <v>1.0112835467829784</v>
      </c>
      <c r="L97" s="17">
        <f t="shared" si="32"/>
        <v>-0.72840332953379294</v>
      </c>
      <c r="M97" s="17">
        <f t="shared" si="32"/>
        <v>0.99251209797217532</v>
      </c>
      <c r="N97" s="24">
        <f>(N89-N106)/N106%</f>
        <v>-0.74830615136097622</v>
      </c>
      <c r="O97" s="21"/>
      <c r="Q97" s="3"/>
    </row>
    <row r="98" spans="1:17" ht="17.25" customHeight="1" x14ac:dyDescent="0.2">
      <c r="A98" s="22" t="s">
        <v>18</v>
      </c>
      <c r="B98" s="17">
        <f>IF(B90="","",(B90-B107)/B107%)</f>
        <v>-2.3682017309541603</v>
      </c>
      <c r="C98" s="17">
        <f t="shared" ref="C98:L98" si="33">IF(C90="","",(C90-C107)/C107%)</f>
        <v>-10.280170114878556</v>
      </c>
      <c r="D98" s="17">
        <f t="shared" si="33"/>
        <v>-4.5400753093060784</v>
      </c>
      <c r="E98" s="17">
        <f t="shared" si="33"/>
        <v>-10.469108727683913</v>
      </c>
      <c r="F98" s="17">
        <f t="shared" si="33"/>
        <v>-4.605591448681583</v>
      </c>
      <c r="G98" s="17">
        <f t="shared" si="33"/>
        <v>-6.2518145746637064</v>
      </c>
      <c r="H98" s="17">
        <f t="shared" si="33"/>
        <v>-1.4789134155439494</v>
      </c>
      <c r="I98" s="17">
        <v>2.595041552403349</v>
      </c>
      <c r="J98" s="17">
        <f t="shared" si="33"/>
        <v>0.73672492807679568</v>
      </c>
      <c r="K98" s="17">
        <f t="shared" si="33"/>
        <v>0.54733577619227713</v>
      </c>
      <c r="L98" s="17">
        <f t="shared" si="33"/>
        <v>-6.8668608636052024</v>
      </c>
      <c r="M98" s="17">
        <f t="shared" si="32"/>
        <v>-6.0302430999177457</v>
      </c>
      <c r="N98" s="24">
        <f>(N90-N107)/N107%</f>
        <v>-3.6568153556241536</v>
      </c>
      <c r="O98" s="21"/>
    </row>
    <row r="99" spans="1:17" ht="17.25" customHeight="1" x14ac:dyDescent="0.2">
      <c r="A99" s="22" t="s">
        <v>22</v>
      </c>
      <c r="B99" s="17">
        <f t="shared" ref="B99:H99" si="34">IF(B92="","",(B92-B109)/B109%)</f>
        <v>-5.2209501686853548</v>
      </c>
      <c r="C99" s="17">
        <f t="shared" si="34"/>
        <v>-9.6107801102511221</v>
      </c>
      <c r="D99" s="17">
        <f t="shared" si="34"/>
        <v>-6.644222200217837</v>
      </c>
      <c r="E99" s="17">
        <f t="shared" si="34"/>
        <v>-6.2657981722729827</v>
      </c>
      <c r="F99" s="17">
        <f t="shared" si="34"/>
        <v>-5.0730277917677782</v>
      </c>
      <c r="G99" s="17">
        <f t="shared" si="34"/>
        <v>-5.687029902770127</v>
      </c>
      <c r="H99" s="17">
        <f t="shared" si="34"/>
        <v>-4.1899061352196956</v>
      </c>
      <c r="I99" s="17">
        <v>-4.5814531724836582</v>
      </c>
      <c r="J99" s="17">
        <v>-4.5</v>
      </c>
      <c r="K99" s="17">
        <f>IF(K92="","",(K92-K109)/K109%)</f>
        <v>-5.0062520261195731</v>
      </c>
      <c r="L99" s="17">
        <f>IF(L92="","",(L92-L109)/L109%)</f>
        <v>-6.2499999999999982</v>
      </c>
      <c r="M99" s="17">
        <f>IF(M92="","",(M92-M109)/M109%)</f>
        <v>-3.5568022440392726</v>
      </c>
      <c r="N99" s="24">
        <f>(N92-N109)/N109%</f>
        <v>-5.5062333946454016</v>
      </c>
      <c r="O99" s="21"/>
    </row>
    <row r="100" spans="1:17" ht="17.25" customHeight="1" x14ac:dyDescent="0.2">
      <c r="A100" s="22" t="s">
        <v>24</v>
      </c>
      <c r="B100" s="17">
        <f>IF(B93="","",(B93-B110)/B110%)</f>
        <v>-6.4168056713928356</v>
      </c>
      <c r="C100" s="17">
        <f t="shared" ref="C100:L100" si="35">IF(C93="","",(C93-C110)/C110%)</f>
        <v>-13.93716734963027</v>
      </c>
      <c r="D100" s="17">
        <f t="shared" si="35"/>
        <v>-4.235208945018706</v>
      </c>
      <c r="E100" s="17">
        <f t="shared" si="35"/>
        <v>-5.931532165801281</v>
      </c>
      <c r="F100" s="17">
        <f t="shared" si="35"/>
        <v>-7.5332881967953069</v>
      </c>
      <c r="G100" s="17">
        <f t="shared" si="35"/>
        <v>0.3396804133575636</v>
      </c>
      <c r="H100" s="17">
        <f t="shared" si="35"/>
        <v>7.6793337901228105</v>
      </c>
      <c r="I100" s="17">
        <v>4.8</v>
      </c>
      <c r="J100" s="17">
        <v>13.8</v>
      </c>
      <c r="K100" s="17">
        <v>14</v>
      </c>
      <c r="L100" s="17">
        <f t="shared" si="35"/>
        <v>11.746191040963412</v>
      </c>
      <c r="M100" s="17">
        <f>IF(M93="","",(M93-M110)/M110%)</f>
        <v>7.0102368526696024</v>
      </c>
      <c r="N100" s="24">
        <f>(N93-N110)/N110%</f>
        <v>1.552658387407482</v>
      </c>
      <c r="O100" s="21"/>
    </row>
    <row r="101" spans="1:17" ht="17.25" customHeight="1" x14ac:dyDescent="0.2">
      <c r="A101" s="22" t="s">
        <v>19</v>
      </c>
      <c r="B101" s="17">
        <f>IF(B94="","",(B94-B111)/B111%)</f>
        <v>-3.9301945040122632</v>
      </c>
      <c r="C101" s="17">
        <f t="shared" ref="C101:L101" si="36">IF(C94="","",(C94-C111)/C111%)</f>
        <v>-8.9503560983535397</v>
      </c>
      <c r="D101" s="17">
        <f t="shared" si="36"/>
        <v>-5.1683508941991949</v>
      </c>
      <c r="E101" s="17">
        <f t="shared" si="36"/>
        <v>-6.0309343278957641</v>
      </c>
      <c r="F101" s="17">
        <f t="shared" si="36"/>
        <v>-3.8346916350608224</v>
      </c>
      <c r="G101" s="17">
        <f t="shared" si="36"/>
        <v>-3.1243523813837166</v>
      </c>
      <c r="H101" s="17">
        <f t="shared" si="36"/>
        <v>-0.66101058720924877</v>
      </c>
      <c r="I101" s="17">
        <v>0.44143973378825291</v>
      </c>
      <c r="J101" s="17">
        <f t="shared" si="36"/>
        <v>-0.5721288544530192</v>
      </c>
      <c r="K101" s="17">
        <f t="shared" si="36"/>
        <v>0.25872276352993617</v>
      </c>
      <c r="L101" s="17">
        <f t="shared" si="36"/>
        <v>-1.0514444510213807</v>
      </c>
      <c r="M101" s="17">
        <f>IF(M94="","",(M94-M111)/M111%)</f>
        <v>0.26334574177108178</v>
      </c>
      <c r="N101" s="24">
        <f>(N94-N111)/N111%</f>
        <v>-2.6187761611505271</v>
      </c>
      <c r="O101" s="21"/>
    </row>
    <row r="102" spans="1:17" ht="16.5" customHeight="1" x14ac:dyDescent="0.2"/>
    <row r="103" spans="1:17" ht="17.25" customHeight="1" x14ac:dyDescent="0.2"/>
    <row r="104" spans="1:17" ht="21.75" customHeight="1" x14ac:dyDescent="0.25">
      <c r="A104" s="56">
        <v>2012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</row>
    <row r="105" spans="1:17" ht="18" customHeight="1" x14ac:dyDescent="0.2">
      <c r="A105" s="5"/>
      <c r="B105" s="6" t="s">
        <v>0</v>
      </c>
      <c r="C105" s="7" t="s">
        <v>1</v>
      </c>
      <c r="D105" s="7" t="s">
        <v>2</v>
      </c>
      <c r="E105" s="7" t="s">
        <v>3</v>
      </c>
      <c r="F105" s="7" t="s">
        <v>4</v>
      </c>
      <c r="G105" s="7" t="s">
        <v>5</v>
      </c>
      <c r="H105" s="7" t="s">
        <v>6</v>
      </c>
      <c r="I105" s="7" t="s">
        <v>7</v>
      </c>
      <c r="J105" s="7" t="s">
        <v>8</v>
      </c>
      <c r="K105" s="7" t="s">
        <v>9</v>
      </c>
      <c r="L105" s="7" t="s">
        <v>10</v>
      </c>
      <c r="M105" s="7" t="s">
        <v>11</v>
      </c>
      <c r="N105" s="7" t="s">
        <v>12</v>
      </c>
    </row>
    <row r="106" spans="1:17" ht="18" customHeight="1" x14ac:dyDescent="0.2">
      <c r="A106" s="3" t="s">
        <v>27</v>
      </c>
      <c r="B106" s="3">
        <v>1397.692</v>
      </c>
      <c r="C106" s="3">
        <v>1387.5050000000001</v>
      </c>
      <c r="D106" s="3">
        <v>1700.59</v>
      </c>
      <c r="E106" s="3">
        <v>1889.866</v>
      </c>
      <c r="F106" s="3">
        <v>1985.0530000000001</v>
      </c>
      <c r="G106" s="3">
        <v>2062.1550000000002</v>
      </c>
      <c r="H106" s="3">
        <v>2192.779</v>
      </c>
      <c r="I106" s="3">
        <v>2138.5880000000002</v>
      </c>
      <c r="J106" s="3">
        <v>2173.6559999999999</v>
      </c>
      <c r="K106" s="3">
        <v>1990.2429999999999</v>
      </c>
      <c r="L106" s="13">
        <v>1658.971</v>
      </c>
      <c r="M106" s="3">
        <v>1588.6959999999999</v>
      </c>
      <c r="N106" s="3">
        <f>SUM(B106:M106)</f>
        <v>22165.794000000002</v>
      </c>
    </row>
    <row r="107" spans="1:17" ht="17.25" customHeight="1" x14ac:dyDescent="0.2">
      <c r="A107" s="3" t="s">
        <v>13</v>
      </c>
      <c r="B107" s="3">
        <v>467.95</v>
      </c>
      <c r="C107" s="3">
        <v>431.238</v>
      </c>
      <c r="D107" s="3">
        <v>539.11</v>
      </c>
      <c r="E107" s="3">
        <v>583.66</v>
      </c>
      <c r="F107" s="3">
        <v>609.21600000000001</v>
      </c>
      <c r="G107" s="3">
        <v>661.31200000000001</v>
      </c>
      <c r="H107" s="3">
        <v>729.18399999999997</v>
      </c>
      <c r="I107" s="3">
        <v>718.428</v>
      </c>
      <c r="J107" s="3">
        <v>691.71</v>
      </c>
      <c r="K107" s="3">
        <v>650.05799999999999</v>
      </c>
      <c r="L107" s="3">
        <v>513.56799999999998</v>
      </c>
      <c r="M107" s="3">
        <v>457.096</v>
      </c>
      <c r="N107" s="3">
        <f>SUM(B107:M107)</f>
        <v>7052.5300000000007</v>
      </c>
    </row>
    <row r="108" spans="1:17" ht="17.25" customHeight="1" x14ac:dyDescent="0.2">
      <c r="A108" s="3" t="s">
        <v>14</v>
      </c>
      <c r="B108" s="3">
        <f t="shared" ref="B108:M108" si="37">IF(B106="","",B107/B106%)</f>
        <v>33.48019449206263</v>
      </c>
      <c r="C108" s="3">
        <f t="shared" si="37"/>
        <v>31.08010421584066</v>
      </c>
      <c r="D108" s="16">
        <f t="shared" si="37"/>
        <v>31.701350707695564</v>
      </c>
      <c r="E108" s="3">
        <f t="shared" si="37"/>
        <v>30.883671117423138</v>
      </c>
      <c r="F108" s="3">
        <f t="shared" si="37"/>
        <v>30.69016293267736</v>
      </c>
      <c r="G108" s="3">
        <f t="shared" si="37"/>
        <v>32.068976386353107</v>
      </c>
      <c r="H108" s="3">
        <f t="shared" si="37"/>
        <v>33.253875561559099</v>
      </c>
      <c r="I108" s="3">
        <f t="shared" si="37"/>
        <v>33.593567344434739</v>
      </c>
      <c r="J108" s="3">
        <v>31.8</v>
      </c>
      <c r="K108" s="3">
        <f t="shared" si="37"/>
        <v>32.662242751262035</v>
      </c>
      <c r="L108" s="3">
        <f t="shared" si="37"/>
        <v>30.957020948527731</v>
      </c>
      <c r="M108" s="3">
        <f t="shared" si="37"/>
        <v>28.771772573229871</v>
      </c>
      <c r="N108" s="3">
        <f>N107/N106%</f>
        <v>31.817177404066825</v>
      </c>
    </row>
    <row r="109" spans="1:17" ht="17.25" customHeight="1" x14ac:dyDescent="0.2">
      <c r="A109" s="3" t="s">
        <v>16</v>
      </c>
      <c r="B109" s="3">
        <v>18.081</v>
      </c>
      <c r="C109" s="3">
        <v>17.959</v>
      </c>
      <c r="D109" s="3">
        <v>20.198</v>
      </c>
      <c r="E109" s="3">
        <v>20.571999999999999</v>
      </c>
      <c r="F109" s="3">
        <v>21.841000000000001</v>
      </c>
      <c r="G109" s="3">
        <v>21.803999999999998</v>
      </c>
      <c r="H109" s="3">
        <v>22.053000000000001</v>
      </c>
      <c r="I109" s="3">
        <v>21.718</v>
      </c>
      <c r="J109" s="3">
        <v>21.661999999999999</v>
      </c>
      <c r="K109" s="3">
        <v>21.593</v>
      </c>
      <c r="L109" s="3">
        <v>19.344000000000001</v>
      </c>
      <c r="M109" s="3">
        <v>17.824999999999999</v>
      </c>
      <c r="N109" s="3">
        <f>SUM(B109:M109)</f>
        <v>244.64999999999998</v>
      </c>
    </row>
    <row r="110" spans="1:17" ht="17.25" customHeight="1" x14ac:dyDescent="0.2">
      <c r="A110" s="3" t="s">
        <v>28</v>
      </c>
      <c r="B110" s="3">
        <v>19.184000000000001</v>
      </c>
      <c r="C110" s="3">
        <v>21.231000000000002</v>
      </c>
      <c r="D110" s="3">
        <v>24.863</v>
      </c>
      <c r="E110" s="3">
        <v>22.725999999999999</v>
      </c>
      <c r="F110" s="3">
        <v>22.155000000000001</v>
      </c>
      <c r="G110" s="3">
        <v>20.902000000000001</v>
      </c>
      <c r="H110" s="3">
        <v>18.972999999999999</v>
      </c>
      <c r="I110" s="3">
        <v>18.869</v>
      </c>
      <c r="J110" s="3">
        <v>20.172000000000001</v>
      </c>
      <c r="K110" s="3">
        <v>21.352</v>
      </c>
      <c r="L110" s="3">
        <v>21.922000000000001</v>
      </c>
      <c r="M110" s="3">
        <v>19.928000000000001</v>
      </c>
      <c r="N110" s="3">
        <f>SUM(B110:M110)</f>
        <v>252.27699999999999</v>
      </c>
    </row>
    <row r="111" spans="1:17" ht="17.25" customHeight="1" x14ac:dyDescent="0.2">
      <c r="A111" s="3" t="s">
        <v>29</v>
      </c>
      <c r="B111" s="3">
        <v>598.29100000000005</v>
      </c>
      <c r="C111" s="3">
        <v>590.84799999999996</v>
      </c>
      <c r="D111" s="3">
        <v>672.61300000000006</v>
      </c>
      <c r="E111" s="3">
        <v>690.68899999999996</v>
      </c>
      <c r="F111" s="3">
        <v>733.51400000000001</v>
      </c>
      <c r="G111" s="3">
        <v>728.63099999999997</v>
      </c>
      <c r="H111" s="3">
        <v>724.64800000000002</v>
      </c>
      <c r="I111" s="3">
        <v>712.21500000000003</v>
      </c>
      <c r="J111" s="3">
        <v>721.34100000000001</v>
      </c>
      <c r="K111" s="3">
        <v>711.95899999999995</v>
      </c>
      <c r="L111" s="3">
        <v>641.97400000000005</v>
      </c>
      <c r="M111" s="3">
        <v>599.59199999999998</v>
      </c>
      <c r="N111" s="3">
        <f>SUM(B111:M111)</f>
        <v>8126.3150000000005</v>
      </c>
    </row>
    <row r="112" spans="1:17" ht="17.25" customHeight="1" x14ac:dyDescent="0.2">
      <c r="A112" s="3"/>
      <c r="B112" s="3"/>
    </row>
    <row r="113" spans="1:17" ht="17.25" customHeight="1" x14ac:dyDescent="0.2">
      <c r="A113" s="3" t="s">
        <v>21</v>
      </c>
      <c r="B113" s="3"/>
    </row>
    <row r="114" spans="1:17" ht="17.25" customHeight="1" x14ac:dyDescent="0.2">
      <c r="A114" s="3" t="s">
        <v>17</v>
      </c>
      <c r="B114" s="3">
        <f t="shared" ref="B114:M115" si="38">IF(B106="","",(B106-B123)/B123%)</f>
        <v>8.9755444910001234</v>
      </c>
      <c r="C114" s="3">
        <f t="shared" si="38"/>
        <v>10.266729289996089</v>
      </c>
      <c r="D114" s="3">
        <f t="shared" si="38"/>
        <v>8.6378663259602284</v>
      </c>
      <c r="E114" s="3">
        <f t="shared" si="38"/>
        <v>9.4930863828451031</v>
      </c>
      <c r="F114" s="3">
        <f t="shared" si="38"/>
        <v>4.2158244222870049</v>
      </c>
      <c r="G114" s="3">
        <f t="shared" si="38"/>
        <v>7.0603095689770727</v>
      </c>
      <c r="H114" s="3">
        <f t="shared" si="38"/>
        <v>1.7857706511789402</v>
      </c>
      <c r="I114" s="3">
        <f t="shared" si="38"/>
        <v>2.9891881453414721</v>
      </c>
      <c r="J114" s="3">
        <f t="shared" si="38"/>
        <v>3.6033850399536771</v>
      </c>
      <c r="K114" s="3">
        <f t="shared" si="38"/>
        <v>3.9533489261728763</v>
      </c>
      <c r="L114" s="3">
        <f t="shared" si="38"/>
        <v>2.1054147589525414</v>
      </c>
      <c r="M114" s="3">
        <f t="shared" si="38"/>
        <v>0.87599212648420988</v>
      </c>
      <c r="N114" s="14">
        <f>(N106-N123)/N123%</f>
        <v>5.0198445572459915</v>
      </c>
      <c r="O114" s="2"/>
      <c r="Q114" s="3"/>
    </row>
    <row r="115" spans="1:17" ht="17.25" customHeight="1" x14ac:dyDescent="0.2">
      <c r="A115" s="3" t="s">
        <v>18</v>
      </c>
      <c r="B115" s="3">
        <f t="shared" si="38"/>
        <v>19.479239540619613</v>
      </c>
      <c r="C115" s="3">
        <f t="shared" si="38"/>
        <v>22.010276026753878</v>
      </c>
      <c r="D115" s="3">
        <f t="shared" si="38"/>
        <v>25.367421353226803</v>
      </c>
      <c r="E115" s="3">
        <f t="shared" si="38"/>
        <v>18.295871420174709</v>
      </c>
      <c r="F115" s="3">
        <f t="shared" si="38"/>
        <v>9.3945390358737129</v>
      </c>
      <c r="G115" s="3">
        <f t="shared" si="38"/>
        <v>14.92883335360874</v>
      </c>
      <c r="H115" s="3">
        <f t="shared" si="38"/>
        <v>1.0199190382116321</v>
      </c>
      <c r="I115" s="3">
        <f t="shared" si="38"/>
        <v>-0.40203624426058288</v>
      </c>
      <c r="J115" s="3">
        <f t="shared" si="38"/>
        <v>1.2924596271109035</v>
      </c>
      <c r="K115" s="3">
        <f t="shared" si="38"/>
        <v>2.6613771821492493</v>
      </c>
      <c r="L115" s="3">
        <f t="shared" si="38"/>
        <v>2.1245456208588798</v>
      </c>
      <c r="M115" s="3">
        <f t="shared" si="38"/>
        <v>-0.17514817710494932</v>
      </c>
      <c r="N115" s="14">
        <f>(N107-N124)/N124%</f>
        <v>8.1462078373426667</v>
      </c>
      <c r="O115" s="2"/>
    </row>
    <row r="116" spans="1:17" ht="17.25" customHeight="1" x14ac:dyDescent="0.2">
      <c r="A116" s="3" t="s">
        <v>22</v>
      </c>
      <c r="B116" s="3">
        <f t="shared" ref="B116:M118" si="39">IF(B109="","",(B109-B126)/B126%)</f>
        <v>-2.6804456644598798</v>
      </c>
      <c r="C116" s="3">
        <f t="shared" si="39"/>
        <v>-0.54823346993022593</v>
      </c>
      <c r="D116" s="3">
        <f t="shared" si="39"/>
        <v>-2.7024423141769831</v>
      </c>
      <c r="E116" s="3">
        <f t="shared" si="39"/>
        <v>1.5349686590000491</v>
      </c>
      <c r="F116" s="3">
        <f t="shared" si="39"/>
        <v>-0.21017042079773096</v>
      </c>
      <c r="G116" s="3">
        <f t="shared" si="39"/>
        <v>2.2461899179366904</v>
      </c>
      <c r="H116" s="3">
        <f t="shared" si="39"/>
        <v>0.50587913590374922</v>
      </c>
      <c r="I116" s="3">
        <f t="shared" si="39"/>
        <v>1.16452394261226</v>
      </c>
      <c r="J116" s="3">
        <f t="shared" si="39"/>
        <v>-1.3794673343956332</v>
      </c>
      <c r="K116" s="3">
        <f t="shared" si="39"/>
        <v>-0.19874283601404724</v>
      </c>
      <c r="L116" s="3">
        <f t="shared" si="39"/>
        <v>-2.3079642442300754</v>
      </c>
      <c r="M116" s="3">
        <f t="shared" si="39"/>
        <v>-3.533932243749335</v>
      </c>
      <c r="N116" s="14">
        <f>(N109-N126)/N126%</f>
        <v>-0.61301841492694342</v>
      </c>
      <c r="O116" s="2"/>
    </row>
    <row r="117" spans="1:17" ht="17.25" customHeight="1" x14ac:dyDescent="0.2">
      <c r="A117" s="3" t="s">
        <v>24</v>
      </c>
      <c r="B117" s="3">
        <f t="shared" si="39"/>
        <v>-10.140990210314296</v>
      </c>
      <c r="C117" s="3">
        <f t="shared" si="39"/>
        <v>-4.6783100615094426</v>
      </c>
      <c r="D117" s="3">
        <f t="shared" si="39"/>
        <v>-11.349212008842615</v>
      </c>
      <c r="E117" s="3">
        <f t="shared" si="39"/>
        <v>-11.091115371073123</v>
      </c>
      <c r="F117" s="3">
        <f t="shared" si="39"/>
        <v>-7.5758207834466598</v>
      </c>
      <c r="G117" s="3">
        <f t="shared" si="39"/>
        <v>-1.9376026272578009</v>
      </c>
      <c r="H117" s="3">
        <f t="shared" si="39"/>
        <v>-10.157211857183444</v>
      </c>
      <c r="I117" s="3">
        <f t="shared" si="39"/>
        <v>-10.326965117384287</v>
      </c>
      <c r="J117" s="3">
        <f t="shared" si="39"/>
        <v>-11.46418539325842</v>
      </c>
      <c r="K117" s="3">
        <f t="shared" si="39"/>
        <v>-12.506146533355185</v>
      </c>
      <c r="L117" s="3">
        <f t="shared" si="39"/>
        <v>-6.3882483559654908</v>
      </c>
      <c r="M117" s="3">
        <f t="shared" si="39"/>
        <v>-11.438983201493192</v>
      </c>
      <c r="N117" s="14">
        <f>(N110-N127)/N127%</f>
        <v>-9.1819873786372916</v>
      </c>
      <c r="O117" s="2"/>
    </row>
    <row r="118" spans="1:17" ht="17.25" customHeight="1" x14ac:dyDescent="0.2">
      <c r="A118" s="3" t="s">
        <v>19</v>
      </c>
      <c r="B118" s="3">
        <f t="shared" si="39"/>
        <v>-4.4844910685349522</v>
      </c>
      <c r="C118" s="3">
        <f t="shared" si="39"/>
        <v>-1.0571688372147527</v>
      </c>
      <c r="D118" s="3">
        <f t="shared" si="39"/>
        <v>-2.6603627227943325</v>
      </c>
      <c r="E118" s="3">
        <f t="shared" si="39"/>
        <v>5.8671503323265886E-2</v>
      </c>
      <c r="F118" s="3">
        <f t="shared" si="39"/>
        <v>-0.78088753082362117</v>
      </c>
      <c r="G118" s="3">
        <f t="shared" si="39"/>
        <v>0.93687488571316624</v>
      </c>
      <c r="H118" s="3">
        <f t="shared" si="39"/>
        <v>-1.9491159632665009</v>
      </c>
      <c r="I118" s="3">
        <f t="shared" si="39"/>
        <v>-0.90701149521241586</v>
      </c>
      <c r="J118" s="3">
        <f t="shared" si="39"/>
        <v>-1.5962250457681855</v>
      </c>
      <c r="K118" s="3">
        <f t="shared" si="39"/>
        <v>-1.7232549696801596</v>
      </c>
      <c r="L118" s="3">
        <f t="shared" si="39"/>
        <v>-3.4503606470591786</v>
      </c>
      <c r="M118" s="3">
        <f t="shared" si="39"/>
        <v>-3.873026052104211</v>
      </c>
      <c r="N118" s="14">
        <f>(N111-N128)/N128%</f>
        <v>-1.7364144613336456</v>
      </c>
      <c r="O118" s="2"/>
    </row>
    <row r="119" spans="1:17" ht="17.25" customHeight="1" x14ac:dyDescent="0.2">
      <c r="A119" s="3"/>
      <c r="B119" s="3"/>
      <c r="N119" s="12"/>
    </row>
    <row r="120" spans="1:17" ht="17.25" customHeight="1" x14ac:dyDescent="0.2"/>
    <row r="121" spans="1:17" ht="17.25" customHeight="1" x14ac:dyDescent="0.25">
      <c r="A121" s="56">
        <v>2011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</row>
    <row r="122" spans="1:17" ht="17.25" customHeight="1" x14ac:dyDescent="0.2">
      <c r="A122" s="5"/>
      <c r="B122" s="6" t="s">
        <v>0</v>
      </c>
      <c r="C122" s="7" t="s">
        <v>1</v>
      </c>
      <c r="D122" s="7" t="s">
        <v>2</v>
      </c>
      <c r="E122" s="7" t="s">
        <v>3</v>
      </c>
      <c r="F122" s="7" t="s">
        <v>4</v>
      </c>
      <c r="G122" s="7" t="s">
        <v>5</v>
      </c>
      <c r="H122" s="7" t="s">
        <v>6</v>
      </c>
      <c r="I122" s="7" t="s">
        <v>7</v>
      </c>
      <c r="J122" s="7" t="s">
        <v>8</v>
      </c>
      <c r="K122" s="7" t="s">
        <v>9</v>
      </c>
      <c r="L122" s="7" t="s">
        <v>10</v>
      </c>
      <c r="M122" s="7" t="s">
        <v>11</v>
      </c>
      <c r="N122" s="7" t="s">
        <v>12</v>
      </c>
    </row>
    <row r="123" spans="1:17" ht="14.25" customHeight="1" x14ac:dyDescent="0.2">
      <c r="A123" s="3" t="s">
        <v>27</v>
      </c>
      <c r="B123" s="3">
        <v>1282.5740000000001</v>
      </c>
      <c r="C123" s="15">
        <v>1258.317</v>
      </c>
      <c r="D123" s="3">
        <v>1565.375</v>
      </c>
      <c r="E123" s="3">
        <v>1726.0139999999999</v>
      </c>
      <c r="F123" s="3">
        <v>1904.752</v>
      </c>
      <c r="G123" s="3">
        <v>1926.162</v>
      </c>
      <c r="H123" s="3">
        <v>2154.308</v>
      </c>
      <c r="I123" s="3">
        <v>2076.5169999999998</v>
      </c>
      <c r="J123" s="3">
        <v>2098.0549999999998</v>
      </c>
      <c r="K123" s="3">
        <v>1914.5540000000001</v>
      </c>
      <c r="L123" s="3">
        <v>1624.7629999999999</v>
      </c>
      <c r="M123" s="3">
        <v>1574.9</v>
      </c>
      <c r="N123" s="3">
        <f>SUM(B123:M123)</f>
        <v>21106.291000000001</v>
      </c>
    </row>
    <row r="124" spans="1:17" ht="14.25" customHeight="1" x14ac:dyDescent="0.2">
      <c r="A124" s="3" t="s">
        <v>13</v>
      </c>
      <c r="B124" s="3">
        <v>391.65800000000002</v>
      </c>
      <c r="C124" s="15">
        <v>353.44400000000002</v>
      </c>
      <c r="D124" s="3">
        <v>430.024</v>
      </c>
      <c r="E124" s="3">
        <v>493.39</v>
      </c>
      <c r="F124" s="3">
        <v>556.89800000000002</v>
      </c>
      <c r="G124" s="3">
        <v>575.41</v>
      </c>
      <c r="H124" s="3">
        <v>721.822</v>
      </c>
      <c r="I124" s="3">
        <v>721.32799999999997</v>
      </c>
      <c r="J124" s="3">
        <v>682.88400000000001</v>
      </c>
      <c r="K124" s="3">
        <v>633.20600000000002</v>
      </c>
      <c r="L124" s="3">
        <v>502.88400000000001</v>
      </c>
      <c r="M124" s="3">
        <v>457.89800000000002</v>
      </c>
      <c r="N124" s="3">
        <v>6521.2920000000004</v>
      </c>
    </row>
    <row r="125" spans="1:17" ht="14.25" customHeight="1" x14ac:dyDescent="0.2">
      <c r="A125" s="3" t="s">
        <v>14</v>
      </c>
      <c r="B125" s="3">
        <f>IF(B123="","",B124/B123%)</f>
        <v>30.536873505934157</v>
      </c>
      <c r="C125" s="3">
        <f t="shared" ref="C125:M125" si="40">IF(C123="","",C124/C123%)</f>
        <v>28.088629494793441</v>
      </c>
      <c r="D125" s="3">
        <f t="shared" si="40"/>
        <v>27.470989379541642</v>
      </c>
      <c r="E125" s="3">
        <f t="shared" si="40"/>
        <v>28.585515528842755</v>
      </c>
      <c r="F125" s="3">
        <f t="shared" si="40"/>
        <v>29.237297033944579</v>
      </c>
      <c r="G125" s="3">
        <f t="shared" si="40"/>
        <v>29.873395903355998</v>
      </c>
      <c r="H125" s="3">
        <f t="shared" si="40"/>
        <v>33.505979646364402</v>
      </c>
      <c r="I125" s="3">
        <f t="shared" si="40"/>
        <v>34.737399212238572</v>
      </c>
      <c r="J125" s="3">
        <f t="shared" si="40"/>
        <v>32.548431761798433</v>
      </c>
      <c r="K125" s="3">
        <f t="shared" si="40"/>
        <v>33.073290176197695</v>
      </c>
      <c r="L125" s="3">
        <f t="shared" si="40"/>
        <v>30.951221808965368</v>
      </c>
      <c r="M125" s="3">
        <f t="shared" si="40"/>
        <v>29.074734903803417</v>
      </c>
      <c r="N125" s="3">
        <f>N124/N123%</f>
        <v>30.897385049793922</v>
      </c>
    </row>
    <row r="126" spans="1:17" ht="14.25" customHeight="1" x14ac:dyDescent="0.2">
      <c r="A126" s="3" t="s">
        <v>16</v>
      </c>
      <c r="B126" s="3">
        <v>18.579000000000001</v>
      </c>
      <c r="C126" s="15">
        <v>18.058</v>
      </c>
      <c r="D126" s="3">
        <v>20.759</v>
      </c>
      <c r="E126" s="3">
        <v>20.260999999999999</v>
      </c>
      <c r="F126" s="3">
        <v>21.887</v>
      </c>
      <c r="G126" s="3">
        <v>21.324999999999999</v>
      </c>
      <c r="H126" s="3">
        <v>21.942</v>
      </c>
      <c r="I126" s="3">
        <v>21.468</v>
      </c>
      <c r="J126" s="3">
        <v>21.965</v>
      </c>
      <c r="K126" s="3">
        <v>21.635999999999999</v>
      </c>
      <c r="L126" s="3">
        <v>19.800999999999998</v>
      </c>
      <c r="M126" s="3">
        <v>18.478000000000002</v>
      </c>
      <c r="N126" s="3">
        <f>SUM(B126:M126)</f>
        <v>246.15899999999999</v>
      </c>
    </row>
    <row r="127" spans="1:17" ht="14.25" customHeight="1" x14ac:dyDescent="0.2">
      <c r="A127" s="3" t="s">
        <v>28</v>
      </c>
      <c r="B127" s="3">
        <v>21.349</v>
      </c>
      <c r="C127" s="15">
        <v>22.273</v>
      </c>
      <c r="D127" s="3">
        <v>28.045999999999999</v>
      </c>
      <c r="E127" s="3">
        <v>25.561</v>
      </c>
      <c r="F127" s="3">
        <v>23.971</v>
      </c>
      <c r="G127" s="3">
        <v>21.315000000000001</v>
      </c>
      <c r="H127" s="3">
        <v>21.117999999999999</v>
      </c>
      <c r="I127" s="3">
        <v>21.042000000000002</v>
      </c>
      <c r="J127" s="3">
        <v>22.783999999999999</v>
      </c>
      <c r="K127" s="3">
        <v>24.404</v>
      </c>
      <c r="L127" s="3">
        <v>23.417999999999999</v>
      </c>
      <c r="M127" s="3">
        <v>22.501999999999999</v>
      </c>
      <c r="N127" s="3">
        <f>SUM(B127:M127)</f>
        <v>277.78300000000002</v>
      </c>
    </row>
    <row r="128" spans="1:17" ht="14.25" customHeight="1" x14ac:dyDescent="0.2">
      <c r="A128" s="3" t="s">
        <v>29</v>
      </c>
      <c r="B128" s="3">
        <v>626.38099999999997</v>
      </c>
      <c r="C128" s="15">
        <v>597.16099999999994</v>
      </c>
      <c r="D128" s="3">
        <v>690.99599999999998</v>
      </c>
      <c r="E128" s="3">
        <v>690.28399999999999</v>
      </c>
      <c r="F128" s="3">
        <v>739.28700000000003</v>
      </c>
      <c r="G128" s="3">
        <v>721.86800000000005</v>
      </c>
      <c r="H128" s="3">
        <v>739.053</v>
      </c>
      <c r="I128" s="3">
        <v>718.73400000000004</v>
      </c>
      <c r="J128" s="3">
        <v>733.04200000000003</v>
      </c>
      <c r="K128" s="3">
        <v>724.44299999999998</v>
      </c>
      <c r="L128" s="3">
        <v>664.91600000000005</v>
      </c>
      <c r="M128" s="3">
        <v>623.75</v>
      </c>
      <c r="N128" s="3">
        <f>SUM(B128:M128)</f>
        <v>8269.9150000000009</v>
      </c>
    </row>
    <row r="129" spans="1:14" ht="14.25" customHeight="1" x14ac:dyDescent="0.2">
      <c r="A129" s="3"/>
      <c r="B129" s="3"/>
    </row>
    <row r="130" spans="1:14" ht="14.25" customHeight="1" x14ac:dyDescent="0.2">
      <c r="A130" s="3" t="s">
        <v>21</v>
      </c>
      <c r="B130" s="3"/>
    </row>
    <row r="131" spans="1:14" ht="14.25" customHeight="1" x14ac:dyDescent="0.2">
      <c r="A131" s="3" t="s">
        <v>17</v>
      </c>
      <c r="B131" s="3">
        <f t="shared" ref="B131:F132" si="41">IF(B123="","",(B123-B140)/B140%)</f>
        <v>6.6506235687189541</v>
      </c>
      <c r="C131" s="3">
        <f t="shared" si="41"/>
        <v>5.0942854136147266</v>
      </c>
      <c r="D131" s="3">
        <f t="shared" si="41"/>
        <v>4.9084030600448356</v>
      </c>
      <c r="E131" s="3">
        <f t="shared" si="41"/>
        <v>23.608360899111041</v>
      </c>
      <c r="F131" s="3">
        <f t="shared" si="41"/>
        <v>6.4990192986811346</v>
      </c>
      <c r="G131" s="3">
        <f>IF(G123="","",(G123-G140)/G140%)</f>
        <v>5.6911488089620352</v>
      </c>
      <c r="H131" s="3">
        <f t="shared" ref="H131:M132" si="42">IF(H123="","",(H123-H140)/H140%)</f>
        <v>5.9888939126105338</v>
      </c>
      <c r="I131" s="3">
        <f t="shared" si="42"/>
        <v>4.2699880139453921</v>
      </c>
      <c r="J131" s="3">
        <f t="shared" si="42"/>
        <v>7.7472781429745163</v>
      </c>
      <c r="K131" s="3">
        <f t="shared" si="42"/>
        <v>4.7232146959529757</v>
      </c>
      <c r="L131" s="3">
        <f t="shared" si="42"/>
        <v>4.8015124580410191</v>
      </c>
      <c r="M131" s="3">
        <f t="shared" si="42"/>
        <v>9.2125793141708083</v>
      </c>
      <c r="N131" s="3">
        <f>(N123-N140)/N140%</f>
        <v>7.1863805599311643</v>
      </c>
    </row>
    <row r="132" spans="1:14" ht="14.25" customHeight="1" x14ac:dyDescent="0.2">
      <c r="A132" s="3" t="s">
        <v>18</v>
      </c>
      <c r="B132" s="3">
        <f t="shared" si="41"/>
        <v>4.5681728376603301</v>
      </c>
      <c r="C132" s="3">
        <f t="shared" si="41"/>
        <v>-2.1873650885019416</v>
      </c>
      <c r="D132" s="3">
        <f t="shared" si="41"/>
        <v>-2.436678131607847</v>
      </c>
      <c r="E132" s="3">
        <f t="shared" si="41"/>
        <v>20.557203524427134</v>
      </c>
      <c r="F132" s="3">
        <f t="shared" si="41"/>
        <v>5.5554713147380266</v>
      </c>
      <c r="G132" s="3">
        <f>IF(G124="","",(G124-G141)/G141%)</f>
        <v>2.1016172018893857</v>
      </c>
      <c r="H132" s="3">
        <f t="shared" si="42"/>
        <v>13.952342913794791</v>
      </c>
      <c r="I132" s="3">
        <f t="shared" si="42"/>
        <v>9.2464363387431963</v>
      </c>
      <c r="J132" s="3">
        <f t="shared" si="42"/>
        <v>16.697198791474694</v>
      </c>
      <c r="K132" s="3">
        <f t="shared" si="42"/>
        <v>13.49445617456329</v>
      </c>
      <c r="L132" s="3">
        <f t="shared" si="42"/>
        <v>14.582440918329217</v>
      </c>
      <c r="M132" s="3">
        <f t="shared" si="42"/>
        <v>24.737937497275855</v>
      </c>
      <c r="N132" s="3">
        <f>(N124-N141)/N141%</f>
        <v>10.1596390182464</v>
      </c>
    </row>
    <row r="133" spans="1:14" ht="14.25" customHeight="1" x14ac:dyDescent="0.2">
      <c r="A133" s="3" t="s">
        <v>22</v>
      </c>
      <c r="B133" s="3">
        <f t="shared" ref="B133:F135" si="43">IF(B126="","",(B126-B143)/B143%)</f>
        <v>0.67190463289082814</v>
      </c>
      <c r="C133" s="3">
        <f t="shared" si="43"/>
        <v>1.5521313687999088</v>
      </c>
      <c r="D133" s="3">
        <f t="shared" si="43"/>
        <v>0.84527568617925419</v>
      </c>
      <c r="E133" s="3">
        <f t="shared" si="43"/>
        <v>10.257945145842392</v>
      </c>
      <c r="F133" s="3">
        <f t="shared" si="43"/>
        <v>-0.18697555636629135</v>
      </c>
      <c r="G133" s="3">
        <f>IF(G126="","",(G126-G143)/G143%)</f>
        <v>-3.248491447756459</v>
      </c>
      <c r="H133" s="3">
        <f t="shared" ref="H133:M135" si="44">IF(H126="","",(H126-H143)/H143%)</f>
        <v>-2.2323218821013286</v>
      </c>
      <c r="I133" s="3">
        <f t="shared" si="44"/>
        <v>-2.6217908010523425</v>
      </c>
      <c r="J133" s="3">
        <f t="shared" si="44"/>
        <v>0.44816389994054501</v>
      </c>
      <c r="K133" s="3">
        <f t="shared" si="44"/>
        <v>-0.70218917802561942</v>
      </c>
      <c r="L133" s="3">
        <f t="shared" si="44"/>
        <v>-2.8219473890852118</v>
      </c>
      <c r="M133" s="3">
        <f t="shared" si="44"/>
        <v>0.10835410120274747</v>
      </c>
      <c r="N133" s="3">
        <f>(N126-N143)/N143%</f>
        <v>5.2814183452234258E-3</v>
      </c>
    </row>
    <row r="134" spans="1:14" ht="14.25" customHeight="1" x14ac:dyDescent="0.2">
      <c r="A134" s="3" t="s">
        <v>24</v>
      </c>
      <c r="B134" s="3">
        <f t="shared" si="43"/>
        <v>0.57947799868086836</v>
      </c>
      <c r="C134" s="3">
        <f t="shared" si="43"/>
        <v>1.1949114039073063</v>
      </c>
      <c r="D134" s="3">
        <f t="shared" si="43"/>
        <v>3.2811636899281833</v>
      </c>
      <c r="E134" s="3">
        <f t="shared" si="43"/>
        <v>0.25100992273600842</v>
      </c>
      <c r="F134" s="3">
        <f t="shared" si="43"/>
        <v>-14.487014840182647</v>
      </c>
      <c r="G134" s="3">
        <f>IF(G127="","",(G127-G144)/G144%)</f>
        <v>-12.764999590734222</v>
      </c>
      <c r="H134" s="3">
        <f t="shared" si="44"/>
        <v>-2.2269549516181377</v>
      </c>
      <c r="I134" s="3">
        <f t="shared" si="44"/>
        <v>-6.8113374667847513</v>
      </c>
      <c r="J134" s="3">
        <f t="shared" si="44"/>
        <v>-7.8578072552270859</v>
      </c>
      <c r="K134" s="3">
        <f t="shared" si="44"/>
        <v>-8.6129418813660905</v>
      </c>
      <c r="L134" s="3">
        <f t="shared" si="44"/>
        <v>-15.339286359856844</v>
      </c>
      <c r="M134" s="3">
        <f t="shared" si="44"/>
        <v>-7.6462138313154107</v>
      </c>
      <c r="N134" s="3">
        <f>(N127-N144)/N144%</f>
        <v>-6.1512213250447623</v>
      </c>
    </row>
    <row r="135" spans="1:14" ht="14.25" customHeight="1" x14ac:dyDescent="0.2">
      <c r="A135" s="3" t="s">
        <v>19</v>
      </c>
      <c r="B135" s="3">
        <f t="shared" si="43"/>
        <v>12.79356207255454</v>
      </c>
      <c r="C135" s="3">
        <f t="shared" si="43"/>
        <v>13.989650163302917</v>
      </c>
      <c r="D135" s="3">
        <f t="shared" si="43"/>
        <v>11.053146711538179</v>
      </c>
      <c r="E135" s="3">
        <f t="shared" si="43"/>
        <v>15.232858235091832</v>
      </c>
      <c r="F135" s="3">
        <f t="shared" si="43"/>
        <v>2.1852802507889066</v>
      </c>
      <c r="G135" s="3">
        <f>IF(G128="","",(G128-G145)/G145%)</f>
        <v>0.21671315147569514</v>
      </c>
      <c r="H135" s="3">
        <f t="shared" si="44"/>
        <v>-0.62097352189342481</v>
      </c>
      <c r="I135" s="3">
        <f t="shared" si="44"/>
        <v>-1.96096083807341</v>
      </c>
      <c r="J135" s="3">
        <f t="shared" si="44"/>
        <v>0.9018706382744458</v>
      </c>
      <c r="K135" s="3">
        <f t="shared" si="44"/>
        <v>0.2146935015099124</v>
      </c>
      <c r="L135" s="3">
        <f t="shared" si="44"/>
        <v>-2.0781206049243974</v>
      </c>
      <c r="M135" s="3">
        <f t="shared" si="44"/>
        <v>-0.34477910491637997</v>
      </c>
      <c r="N135" s="3">
        <f>(N128-N145)/N145%</f>
        <v>3.6935339332741055</v>
      </c>
    </row>
    <row r="136" spans="1:14" ht="17.25" customHeight="1" x14ac:dyDescent="0.2"/>
    <row r="137" spans="1:14" ht="17.25" customHeight="1" x14ac:dyDescent="0.2"/>
    <row r="138" spans="1:14" ht="17.25" customHeight="1" x14ac:dyDescent="0.25">
      <c r="A138" s="56">
        <v>2010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</row>
    <row r="139" spans="1:14" ht="17.25" customHeight="1" x14ac:dyDescent="0.2">
      <c r="A139" s="5"/>
      <c r="B139" s="6" t="s">
        <v>0</v>
      </c>
      <c r="C139" s="7" t="s">
        <v>1</v>
      </c>
      <c r="D139" s="7" t="s">
        <v>2</v>
      </c>
      <c r="E139" s="7" t="s">
        <v>3</v>
      </c>
      <c r="F139" s="7" t="s">
        <v>4</v>
      </c>
      <c r="G139" s="7" t="s">
        <v>5</v>
      </c>
      <c r="H139" s="7" t="s">
        <v>6</v>
      </c>
      <c r="I139" s="7" t="s">
        <v>7</v>
      </c>
      <c r="J139" s="7" t="s">
        <v>8</v>
      </c>
      <c r="K139" s="7" t="s">
        <v>9</v>
      </c>
      <c r="L139" s="7" t="s">
        <v>10</v>
      </c>
      <c r="M139" s="7" t="s">
        <v>11</v>
      </c>
      <c r="N139" s="7" t="s">
        <v>12</v>
      </c>
    </row>
    <row r="140" spans="1:14" ht="14.25" customHeight="1" x14ac:dyDescent="0.2">
      <c r="A140" s="3" t="s">
        <v>27</v>
      </c>
      <c r="B140" s="3">
        <v>1202.5940000000001</v>
      </c>
      <c r="C140" s="3">
        <v>1197.3219999999999</v>
      </c>
      <c r="D140" s="3">
        <v>1492.135</v>
      </c>
      <c r="E140" s="3">
        <v>1396.357</v>
      </c>
      <c r="F140" s="3">
        <v>1788.5160000000001</v>
      </c>
      <c r="G140" s="3">
        <v>1822.444</v>
      </c>
      <c r="H140" s="3">
        <v>2032.579</v>
      </c>
      <c r="I140" s="3">
        <v>1991.481</v>
      </c>
      <c r="J140" s="3">
        <v>1947.2</v>
      </c>
      <c r="K140" s="3">
        <v>1828.204</v>
      </c>
      <c r="L140" s="3">
        <v>1550.3240000000001</v>
      </c>
      <c r="M140" s="3">
        <v>1442.05</v>
      </c>
      <c r="N140" s="3">
        <f>SUM(B140:M140)</f>
        <v>19691.206000000002</v>
      </c>
    </row>
    <row r="141" spans="1:14" ht="14.25" customHeight="1" x14ac:dyDescent="0.2">
      <c r="A141" s="3" t="s">
        <v>13</v>
      </c>
      <c r="B141" s="3">
        <v>374.548</v>
      </c>
      <c r="C141" s="3">
        <v>361.34800000000001</v>
      </c>
      <c r="D141" s="3">
        <v>440.76400000000001</v>
      </c>
      <c r="E141" s="3">
        <v>409.25799999999998</v>
      </c>
      <c r="F141" s="3">
        <v>527.58799999999997</v>
      </c>
      <c r="G141" s="3">
        <v>563.56600000000003</v>
      </c>
      <c r="H141" s="3">
        <v>633.44200000000001</v>
      </c>
      <c r="I141" s="3">
        <v>660.27599999999995</v>
      </c>
      <c r="J141" s="3">
        <v>585.17600000000004</v>
      </c>
      <c r="K141" s="3">
        <v>557.91800000000001</v>
      </c>
      <c r="L141" s="3">
        <v>438.88400000000001</v>
      </c>
      <c r="M141" s="3">
        <v>367.08800000000002</v>
      </c>
      <c r="N141" s="3">
        <f>SUM(B141:M141)</f>
        <v>5919.8559999999998</v>
      </c>
    </row>
    <row r="142" spans="1:14" ht="14.25" customHeight="1" x14ac:dyDescent="0.2">
      <c r="A142" s="3" t="s">
        <v>14</v>
      </c>
      <c r="B142" s="3">
        <f t="shared" ref="B142:N142" si="45">B141/B140%</f>
        <v>31.145008207258641</v>
      </c>
      <c r="C142" s="3">
        <f t="shared" si="45"/>
        <v>30.179684328860578</v>
      </c>
      <c r="D142" s="3">
        <f t="shared" si="45"/>
        <v>29.539150277957422</v>
      </c>
      <c r="E142" s="3">
        <f t="shared" si="45"/>
        <v>29.308980439815894</v>
      </c>
      <c r="F142" s="3">
        <f t="shared" si="45"/>
        <v>29.49864580467829</v>
      </c>
      <c r="G142" s="3">
        <f t="shared" si="45"/>
        <v>30.923638805911182</v>
      </c>
      <c r="H142" s="3">
        <f t="shared" si="45"/>
        <v>31.164446744751377</v>
      </c>
      <c r="I142" s="3">
        <f t="shared" si="45"/>
        <v>33.155023823978233</v>
      </c>
      <c r="J142" s="3">
        <f t="shared" si="45"/>
        <v>30.05217748562038</v>
      </c>
      <c r="K142" s="3">
        <f t="shared" si="45"/>
        <v>30.517272689481047</v>
      </c>
      <c r="L142" s="3">
        <f t="shared" si="45"/>
        <v>28.309179242532529</v>
      </c>
      <c r="M142" s="3">
        <f t="shared" si="45"/>
        <v>25.455982802260674</v>
      </c>
      <c r="N142" s="3">
        <f t="shared" si="45"/>
        <v>30.063450659141949</v>
      </c>
    </row>
    <row r="143" spans="1:14" ht="14.25" customHeight="1" x14ac:dyDescent="0.2">
      <c r="A143" s="3" t="s">
        <v>16</v>
      </c>
      <c r="B143" s="3">
        <v>18.454999999999998</v>
      </c>
      <c r="C143" s="3">
        <v>17.782</v>
      </c>
      <c r="D143" s="3">
        <v>20.585000000000001</v>
      </c>
      <c r="E143" s="3">
        <v>18.376000000000001</v>
      </c>
      <c r="F143" s="3">
        <v>21.928000000000001</v>
      </c>
      <c r="G143" s="3">
        <v>22.041</v>
      </c>
      <c r="H143" s="3">
        <v>22.443000000000001</v>
      </c>
      <c r="I143" s="3">
        <v>22.045999999999999</v>
      </c>
      <c r="J143" s="3">
        <v>21.867000000000001</v>
      </c>
      <c r="K143" s="3">
        <v>21.789000000000001</v>
      </c>
      <c r="L143" s="3">
        <v>20.376000000000001</v>
      </c>
      <c r="M143" s="3">
        <v>18.457999999999998</v>
      </c>
      <c r="N143" s="3">
        <f>SUM(B143:M143)</f>
        <v>246.14599999999996</v>
      </c>
    </row>
    <row r="144" spans="1:14" ht="14.25" customHeight="1" x14ac:dyDescent="0.2">
      <c r="A144" s="3" t="s">
        <v>28</v>
      </c>
      <c r="B144" s="3">
        <v>21.225999999999999</v>
      </c>
      <c r="C144" s="3">
        <v>22.01</v>
      </c>
      <c r="D144" s="3">
        <v>27.155000000000001</v>
      </c>
      <c r="E144" s="3">
        <v>25.497</v>
      </c>
      <c r="F144" s="3">
        <v>28.032</v>
      </c>
      <c r="G144" s="3">
        <v>24.434000000000001</v>
      </c>
      <c r="H144" s="3">
        <v>21.599</v>
      </c>
      <c r="I144" s="3">
        <v>22.58</v>
      </c>
      <c r="J144" s="3">
        <v>24.727</v>
      </c>
      <c r="K144" s="3">
        <v>26.704000000000001</v>
      </c>
      <c r="L144" s="3">
        <v>27.661000000000001</v>
      </c>
      <c r="M144" s="3">
        <v>24.364999999999998</v>
      </c>
      <c r="N144" s="3">
        <f>SUM(B144:M144)</f>
        <v>295.99</v>
      </c>
    </row>
    <row r="145" spans="1:14" ht="14.25" customHeight="1" x14ac:dyDescent="0.2">
      <c r="A145" s="3" t="s">
        <v>29</v>
      </c>
      <c r="B145" s="3">
        <v>555.33399999999995</v>
      </c>
      <c r="C145" s="3">
        <v>523.87300000000005</v>
      </c>
      <c r="D145" s="3">
        <v>622.221</v>
      </c>
      <c r="E145" s="3">
        <v>599.03399999999999</v>
      </c>
      <c r="F145" s="3">
        <v>723.47699999999998</v>
      </c>
      <c r="G145" s="3">
        <v>720.30700000000002</v>
      </c>
      <c r="H145" s="3">
        <v>743.67100000000005</v>
      </c>
      <c r="I145" s="3">
        <v>733.11</v>
      </c>
      <c r="J145" s="3">
        <v>726.49</v>
      </c>
      <c r="K145" s="3">
        <v>722.89099999999996</v>
      </c>
      <c r="L145" s="3">
        <v>679.02700000000004</v>
      </c>
      <c r="M145" s="3">
        <v>625.90800000000002</v>
      </c>
      <c r="N145" s="3">
        <f>SUM(B145:M145)</f>
        <v>7975.3429999999998</v>
      </c>
    </row>
    <row r="146" spans="1:14" ht="14.25" customHeight="1" x14ac:dyDescent="0.2">
      <c r="A146" s="3"/>
      <c r="B146" s="3"/>
    </row>
    <row r="147" spans="1:14" ht="14.25" customHeight="1" x14ac:dyDescent="0.2">
      <c r="A147" s="3" t="s">
        <v>21</v>
      </c>
      <c r="B147" s="3"/>
    </row>
    <row r="148" spans="1:14" ht="14.25" customHeight="1" x14ac:dyDescent="0.2">
      <c r="A148" s="3" t="s">
        <v>17</v>
      </c>
      <c r="B148" s="3">
        <f>(B140-B157)/B157%</f>
        <v>4.0799617811903959</v>
      </c>
      <c r="C148" s="3">
        <f t="shared" ref="C148:N148" si="46">(C140-C157)/C157%</f>
        <v>5.3727405297846538</v>
      </c>
      <c r="D148" s="3">
        <f t="shared" si="46"/>
        <v>9.0439059325625824</v>
      </c>
      <c r="E148" s="3">
        <f t="shared" si="46"/>
        <v>-7.982761063463137</v>
      </c>
      <c r="F148" s="3">
        <f t="shared" si="46"/>
        <v>11.407780597466774</v>
      </c>
      <c r="G148" s="3">
        <f t="shared" si="46"/>
        <v>10.456640875485938</v>
      </c>
      <c r="H148" s="3">
        <f t="shared" si="46"/>
        <v>11.276695103851477</v>
      </c>
      <c r="I148" s="3">
        <f t="shared" si="46"/>
        <v>13.00503775193015</v>
      </c>
      <c r="J148" s="3">
        <f t="shared" si="46"/>
        <v>13.804792518994743</v>
      </c>
      <c r="K148" s="3">
        <f t="shared" si="46"/>
        <v>11.42985487088562</v>
      </c>
      <c r="L148" s="3">
        <f t="shared" si="46"/>
        <v>12.142412800370357</v>
      </c>
      <c r="M148" s="3">
        <f t="shared" si="46"/>
        <v>6.1500874861336117</v>
      </c>
      <c r="N148" s="3">
        <f t="shared" si="46"/>
        <v>8.7045480378705999</v>
      </c>
    </row>
    <row r="149" spans="1:14" ht="14.25" customHeight="1" x14ac:dyDescent="0.2">
      <c r="A149" s="3" t="s">
        <v>18</v>
      </c>
      <c r="B149" s="3">
        <f>(B141-B158)/B158%</f>
        <v>3.2740146798502301</v>
      </c>
      <c r="C149" s="3">
        <f t="shared" ref="C149:N149" si="47">(C141-C158)/C158%</f>
        <v>5.0949597184655291</v>
      </c>
      <c r="D149" s="3">
        <f t="shared" si="47"/>
        <v>8.0314512887381326</v>
      </c>
      <c r="E149" s="3">
        <f t="shared" si="47"/>
        <v>-8.4962147127608674</v>
      </c>
      <c r="F149" s="3">
        <f t="shared" si="47"/>
        <v>12.172574499931953</v>
      </c>
      <c r="G149" s="3">
        <f t="shared" si="47"/>
        <v>16.7272154861373</v>
      </c>
      <c r="H149" s="3">
        <f t="shared" si="47"/>
        <v>14.086414638978439</v>
      </c>
      <c r="I149" s="3">
        <f t="shared" si="47"/>
        <v>14.669473157719233</v>
      </c>
      <c r="J149" s="3">
        <f t="shared" si="47"/>
        <v>15.709630473297905</v>
      </c>
      <c r="K149" s="3">
        <f t="shared" si="47"/>
        <v>11.717661193432125</v>
      </c>
      <c r="L149" s="3">
        <f t="shared" si="47"/>
        <v>4.5639080547402138</v>
      </c>
      <c r="M149" s="3">
        <f t="shared" si="47"/>
        <v>-3.2741875135041099</v>
      </c>
      <c r="N149" s="3">
        <f t="shared" si="47"/>
        <v>8.61507276286037</v>
      </c>
    </row>
    <row r="150" spans="1:14" ht="14.25" customHeight="1" x14ac:dyDescent="0.2">
      <c r="A150" s="3" t="s">
        <v>22</v>
      </c>
      <c r="B150" s="3">
        <f>(B143-B160)/B160%</f>
        <v>-2.7301955410319967</v>
      </c>
      <c r="C150" s="3">
        <f t="shared" ref="C150:N150" si="48">(C143-C160)/C160%</f>
        <v>-0.43115515986338387</v>
      </c>
      <c r="D150" s="3">
        <f t="shared" si="48"/>
        <v>2.9867920752451536</v>
      </c>
      <c r="E150" s="3">
        <f t="shared" si="48"/>
        <v>-7.0886843968045179</v>
      </c>
      <c r="F150" s="3">
        <f t="shared" si="48"/>
        <v>3.0160668984308905</v>
      </c>
      <c r="G150" s="3">
        <f t="shared" si="48"/>
        <v>2.6738715237341109</v>
      </c>
      <c r="H150" s="3">
        <f t="shared" si="48"/>
        <v>0.84475398786790556</v>
      </c>
      <c r="I150" s="3">
        <f t="shared" si="48"/>
        <v>4.4735096199412334</v>
      </c>
      <c r="J150" s="3">
        <f t="shared" si="48"/>
        <v>3.7580071174377303</v>
      </c>
      <c r="K150" s="3">
        <f t="shared" si="48"/>
        <v>3.8065745593139741</v>
      </c>
      <c r="L150" s="3">
        <f t="shared" si="48"/>
        <v>2.2583559168925165</v>
      </c>
      <c r="M150" s="3">
        <f t="shared" si="48"/>
        <v>-1.4574769099354186</v>
      </c>
      <c r="N150" s="3">
        <f t="shared" si="48"/>
        <v>1.1157211518711663</v>
      </c>
    </row>
    <row r="151" spans="1:14" ht="14.25" customHeight="1" x14ac:dyDescent="0.2">
      <c r="A151" s="3" t="s">
        <v>24</v>
      </c>
      <c r="B151" s="3">
        <f>(B144-B161)/B161%</f>
        <v>30.758331793260634</v>
      </c>
      <c r="C151" s="3">
        <f t="shared" ref="C151:N151" si="49">(C144-C161)/C161%</f>
        <v>25.678067721121451</v>
      </c>
      <c r="D151" s="3">
        <f t="shared" si="49"/>
        <v>32.631630360457166</v>
      </c>
      <c r="E151" s="3">
        <f t="shared" si="49"/>
        <v>35.312848272568061</v>
      </c>
      <c r="F151" s="3">
        <f t="shared" si="49"/>
        <v>32.139153389271243</v>
      </c>
      <c r="G151" s="3">
        <f t="shared" si="49"/>
        <v>25.392589551472852</v>
      </c>
      <c r="H151" s="3">
        <f t="shared" si="49"/>
        <v>8.548597849030056</v>
      </c>
      <c r="I151" s="3">
        <f t="shared" si="49"/>
        <v>10.66457557341697</v>
      </c>
      <c r="J151" s="3">
        <f t="shared" si="49"/>
        <v>11.52857336159849</v>
      </c>
      <c r="K151" s="3">
        <f t="shared" si="49"/>
        <v>2.7709359605911286</v>
      </c>
      <c r="L151" s="3">
        <f t="shared" si="49"/>
        <v>-2.9983167344648511</v>
      </c>
      <c r="M151" s="3">
        <f t="shared" si="49"/>
        <v>4.7371362249064903</v>
      </c>
      <c r="N151" s="3">
        <f t="shared" si="49"/>
        <v>16.53195485021595</v>
      </c>
    </row>
    <row r="152" spans="1:14" ht="14.25" customHeight="1" x14ac:dyDescent="0.2">
      <c r="A152" s="3" t="s">
        <v>19</v>
      </c>
      <c r="B152" s="3">
        <f>(B145-B162)/B162%</f>
        <v>1.0377890580936178</v>
      </c>
      <c r="C152" s="3">
        <f t="shared" ref="C152:N152" si="50">(C145-C162)/C162%</f>
        <v>1.3909802084825234</v>
      </c>
      <c r="D152" s="3">
        <f t="shared" si="50"/>
        <v>7.7244963677536793</v>
      </c>
      <c r="E152" s="3">
        <f t="shared" si="50"/>
        <v>1.8588612179519908</v>
      </c>
      <c r="F152" s="3">
        <f t="shared" si="50"/>
        <v>14.462979897541691</v>
      </c>
      <c r="G152" s="3">
        <f t="shared" si="50"/>
        <v>14.310856489930652</v>
      </c>
      <c r="H152" s="3">
        <f t="shared" si="50"/>
        <v>10.712116430157989</v>
      </c>
      <c r="I152" s="3">
        <f t="shared" si="50"/>
        <v>13.86436176408918</v>
      </c>
      <c r="J152" s="3">
        <f t="shared" si="50"/>
        <v>14.214877852070442</v>
      </c>
      <c r="K152" s="3">
        <f t="shared" si="50"/>
        <v>14.370991269788528</v>
      </c>
      <c r="L152" s="3">
        <f t="shared" si="50"/>
        <v>12.570789124668435</v>
      </c>
      <c r="M152" s="3">
        <f t="shared" si="50"/>
        <v>9.0456752504847753</v>
      </c>
      <c r="N152" s="3">
        <f t="shared" si="50"/>
        <v>9.9275088548141142</v>
      </c>
    </row>
    <row r="153" spans="1:14" ht="17.25" customHeight="1" x14ac:dyDescent="0.2"/>
    <row r="154" spans="1:14" ht="17.25" customHeight="1" x14ac:dyDescent="0.2"/>
    <row r="155" spans="1:14" ht="17.25" customHeight="1" x14ac:dyDescent="0.25">
      <c r="A155" s="56">
        <v>2009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</row>
    <row r="156" spans="1:14" ht="17.25" customHeight="1" x14ac:dyDescent="0.2">
      <c r="A156" s="5"/>
      <c r="B156" s="6" t="s">
        <v>0</v>
      </c>
      <c r="C156" s="7" t="s">
        <v>1</v>
      </c>
      <c r="D156" s="7" t="s">
        <v>2</v>
      </c>
      <c r="E156" s="7" t="s">
        <v>3</v>
      </c>
      <c r="F156" s="7" t="s">
        <v>4</v>
      </c>
      <c r="G156" s="7" t="s">
        <v>5</v>
      </c>
      <c r="H156" s="7" t="s">
        <v>6</v>
      </c>
      <c r="I156" s="7" t="s">
        <v>7</v>
      </c>
      <c r="J156" s="7" t="s">
        <v>8</v>
      </c>
      <c r="K156" s="7" t="s">
        <v>9</v>
      </c>
      <c r="L156" s="7" t="s">
        <v>10</v>
      </c>
      <c r="M156" s="7" t="s">
        <v>11</v>
      </c>
      <c r="N156" s="7" t="s">
        <v>12</v>
      </c>
    </row>
    <row r="157" spans="1:14" ht="14.25" x14ac:dyDescent="0.2">
      <c r="A157" s="3" t="s">
        <v>27</v>
      </c>
      <c r="B157" s="3">
        <v>1155.452</v>
      </c>
      <c r="C157" s="3">
        <v>1136.2729999999999</v>
      </c>
      <c r="D157" s="3">
        <v>1368.38</v>
      </c>
      <c r="E157" s="3">
        <v>1517.4949999999999</v>
      </c>
      <c r="F157" s="3">
        <v>1605.3779999999999</v>
      </c>
      <c r="G157" s="3">
        <v>1649.9179999999999</v>
      </c>
      <c r="H157" s="3">
        <v>1826.5989999999999</v>
      </c>
      <c r="I157" s="3">
        <v>1762.2940000000001</v>
      </c>
      <c r="J157" s="3">
        <v>1711</v>
      </c>
      <c r="K157" s="3">
        <v>1640.6769999999999</v>
      </c>
      <c r="L157" s="11">
        <v>1382.46</v>
      </c>
      <c r="M157" s="3">
        <v>1358.501</v>
      </c>
      <c r="N157" s="3">
        <f>SUM(B157:M157)</f>
        <v>18114.427</v>
      </c>
    </row>
    <row r="158" spans="1:14" s="1" customFormat="1" x14ac:dyDescent="0.2">
      <c r="A158" s="3" t="s">
        <v>13</v>
      </c>
      <c r="B158" s="3">
        <v>362.67399999999998</v>
      </c>
      <c r="C158" s="3">
        <v>343.83</v>
      </c>
      <c r="D158" s="3">
        <v>407.99599999999998</v>
      </c>
      <c r="E158" s="3">
        <v>447.25799999999998</v>
      </c>
      <c r="F158" s="3">
        <v>470.33600000000001</v>
      </c>
      <c r="G158" s="3">
        <v>482.80599999999998</v>
      </c>
      <c r="H158" s="3">
        <v>555.23</v>
      </c>
      <c r="I158" s="3">
        <v>575.80799999999999</v>
      </c>
      <c r="J158" s="3">
        <v>505.72800000000001</v>
      </c>
      <c r="K158" s="3">
        <v>499.4</v>
      </c>
      <c r="L158" s="3">
        <v>419.72800000000001</v>
      </c>
      <c r="M158" s="3">
        <v>379.51400000000001</v>
      </c>
      <c r="N158" s="3">
        <f>SUM(B158:M158)</f>
        <v>5450.308</v>
      </c>
    </row>
    <row r="159" spans="1:14" s="3" customFormat="1" x14ac:dyDescent="0.2">
      <c r="A159" s="3" t="s">
        <v>14</v>
      </c>
      <c r="B159" s="3">
        <f t="shared" ref="B159:N159" si="51">B158/B157%</f>
        <v>31.388062853324929</v>
      </c>
      <c r="C159" s="3">
        <f t="shared" si="51"/>
        <v>30.259453494010682</v>
      </c>
      <c r="D159" s="3">
        <f t="shared" si="51"/>
        <v>29.815986787295923</v>
      </c>
      <c r="E159" s="3">
        <f t="shared" si="51"/>
        <v>29.47344142814309</v>
      </c>
      <c r="F159" s="3">
        <f t="shared" si="51"/>
        <v>29.297523698468524</v>
      </c>
      <c r="G159" s="3">
        <f t="shared" si="51"/>
        <v>29.262423950766038</v>
      </c>
      <c r="H159" s="3">
        <f t="shared" si="51"/>
        <v>30.396928937331076</v>
      </c>
      <c r="I159" s="3">
        <f t="shared" si="51"/>
        <v>32.673776339248732</v>
      </c>
      <c r="J159" s="3">
        <f t="shared" si="51"/>
        <v>29.557451782583286</v>
      </c>
      <c r="K159" s="3">
        <f t="shared" si="51"/>
        <v>30.438654287224118</v>
      </c>
      <c r="L159" s="3">
        <f t="shared" si="51"/>
        <v>30.360950768919174</v>
      </c>
      <c r="M159" s="3">
        <f t="shared" si="51"/>
        <v>27.936232656435291</v>
      </c>
      <c r="N159" s="3">
        <f t="shared" si="51"/>
        <v>30.088216425504378</v>
      </c>
    </row>
    <row r="160" spans="1:14" s="3" customFormat="1" x14ac:dyDescent="0.2">
      <c r="A160" s="3" t="s">
        <v>16</v>
      </c>
      <c r="B160" s="3">
        <v>18.972999999999999</v>
      </c>
      <c r="C160" s="3">
        <v>17.859000000000002</v>
      </c>
      <c r="D160" s="3">
        <v>19.988</v>
      </c>
      <c r="E160" s="3">
        <v>19.777999999999999</v>
      </c>
      <c r="F160" s="3">
        <v>21.286000000000001</v>
      </c>
      <c r="G160" s="3">
        <v>21.466999999999999</v>
      </c>
      <c r="H160" s="3">
        <v>22.254999999999999</v>
      </c>
      <c r="I160" s="3">
        <v>21.102</v>
      </c>
      <c r="J160" s="3">
        <v>21.074999999999999</v>
      </c>
      <c r="K160" s="3">
        <v>20.99</v>
      </c>
      <c r="L160" s="3">
        <v>19.925999999999998</v>
      </c>
      <c r="M160" s="3">
        <v>18.731000000000002</v>
      </c>
      <c r="N160" s="3">
        <f>SUM(B160:M160)</f>
        <v>243.42999999999998</v>
      </c>
    </row>
    <row r="161" spans="1:15" s="3" customFormat="1" x14ac:dyDescent="0.2">
      <c r="A161" s="3" t="s">
        <v>28</v>
      </c>
      <c r="B161" s="3">
        <v>16.233000000000001</v>
      </c>
      <c r="C161" s="3">
        <v>17.513000000000002</v>
      </c>
      <c r="D161" s="3">
        <v>20.474</v>
      </c>
      <c r="E161" s="3">
        <v>18.843</v>
      </c>
      <c r="F161" s="3">
        <v>21.213999999999999</v>
      </c>
      <c r="G161" s="3">
        <v>19.486000000000001</v>
      </c>
      <c r="H161" s="3">
        <v>19.898</v>
      </c>
      <c r="I161" s="3">
        <v>20.404</v>
      </c>
      <c r="J161" s="3">
        <v>22.170999999999999</v>
      </c>
      <c r="K161" s="3">
        <v>25.984000000000002</v>
      </c>
      <c r="L161" s="3">
        <v>28.515999999999998</v>
      </c>
      <c r="M161" s="3">
        <v>23.263000000000002</v>
      </c>
      <c r="N161" s="3">
        <f>SUM(B161:M161)</f>
        <v>253.999</v>
      </c>
    </row>
    <row r="162" spans="1:15" s="3" customFormat="1" x14ac:dyDescent="0.2">
      <c r="A162" s="3" t="s">
        <v>29</v>
      </c>
      <c r="B162" s="3">
        <v>549.63</v>
      </c>
      <c r="C162" s="3">
        <v>516.68600000000004</v>
      </c>
      <c r="D162" s="3">
        <v>577.60400000000004</v>
      </c>
      <c r="E162" s="3">
        <v>588.10199999999998</v>
      </c>
      <c r="F162" s="3">
        <v>632.06200000000001</v>
      </c>
      <c r="G162" s="3">
        <v>630.13</v>
      </c>
      <c r="H162" s="3">
        <v>671.71600000000001</v>
      </c>
      <c r="I162" s="3">
        <v>643.84500000000003</v>
      </c>
      <c r="J162" s="3">
        <v>636.07299999999998</v>
      </c>
      <c r="K162" s="3">
        <v>632.05799999999999</v>
      </c>
      <c r="L162" s="3">
        <v>603.20000000000005</v>
      </c>
      <c r="M162" s="3">
        <v>573.98699999999997</v>
      </c>
      <c r="N162" s="3">
        <f>SUM(B162:M162)</f>
        <v>7255.0930000000008</v>
      </c>
    </row>
    <row r="163" spans="1:15" s="3" customFormat="1" x14ac:dyDescent="0.2"/>
    <row r="164" spans="1:15" s="3" customFormat="1" x14ac:dyDescent="0.2">
      <c r="A164" s="3" t="s">
        <v>21</v>
      </c>
    </row>
    <row r="165" spans="1:15" s="3" customFormat="1" x14ac:dyDescent="0.2">
      <c r="A165" s="3" t="s">
        <v>17</v>
      </c>
      <c r="B165" s="3">
        <f>(B157-B173)/B173%</f>
        <v>-12.101578433677101</v>
      </c>
      <c r="C165" s="3">
        <f t="shared" ref="C165:N165" si="52">(C157-C173)/C173%</f>
        <v>-16.453033401198937</v>
      </c>
      <c r="D165" s="3">
        <f t="shared" si="52"/>
        <v>-15.614244651965334</v>
      </c>
      <c r="E165" s="3">
        <f t="shared" si="52"/>
        <v>-9.5219044166573266</v>
      </c>
      <c r="F165" s="3">
        <f t="shared" si="52"/>
        <v>-12.791908560079833</v>
      </c>
      <c r="G165" s="3">
        <f t="shared" si="52"/>
        <v>-10.533884399695916</v>
      </c>
      <c r="H165" s="3">
        <f t="shared" si="52"/>
        <v>-5.1765650080256878</v>
      </c>
      <c r="I165" s="3">
        <f t="shared" si="52"/>
        <v>-6.8294957578013253</v>
      </c>
      <c r="J165" s="3">
        <f t="shared" si="52"/>
        <v>-6.5936375582015518</v>
      </c>
      <c r="K165" s="3">
        <f t="shared" si="52"/>
        <v>-2.9008819945398407</v>
      </c>
      <c r="L165" s="3">
        <f t="shared" si="52"/>
        <v>-1.7523761333448866</v>
      </c>
      <c r="M165" s="3">
        <f t="shared" si="52"/>
        <v>1.1901472079063127</v>
      </c>
      <c r="N165" s="3">
        <f t="shared" si="52"/>
        <v>-8.268790718563956</v>
      </c>
    </row>
    <row r="166" spans="1:15" s="3" customFormat="1" x14ac:dyDescent="0.2">
      <c r="A166" s="3" t="s">
        <v>18</v>
      </c>
      <c r="B166" s="3">
        <f>(B158-B174)/B174%</f>
        <v>-13.620254370504462</v>
      </c>
      <c r="C166" s="3">
        <f t="shared" ref="C166:N166" si="53">(C158-C174)/C174%</f>
        <v>-17.129428778018799</v>
      </c>
      <c r="D166" s="3">
        <f t="shared" si="53"/>
        <v>-15.09316951148959</v>
      </c>
      <c r="E166" s="3">
        <f t="shared" si="53"/>
        <v>-11.745484251611146</v>
      </c>
      <c r="F166" s="3">
        <f t="shared" si="53"/>
        <v>-14.121174275207508</v>
      </c>
      <c r="G166" s="3">
        <f t="shared" si="53"/>
        <v>-12.10042419939192</v>
      </c>
      <c r="H166" s="3">
        <f t="shared" si="53"/>
        <v>-3.6771415585001415</v>
      </c>
      <c r="I166" s="3">
        <f t="shared" si="53"/>
        <v>-0.75698035160290456</v>
      </c>
      <c r="J166" s="3">
        <f t="shared" si="53"/>
        <v>-6.5401631437135777</v>
      </c>
      <c r="K166" s="3">
        <f t="shared" si="53"/>
        <v>-2.118351731058715</v>
      </c>
      <c r="L166" s="3">
        <f t="shared" si="53"/>
        <v>-2.5515534526070445</v>
      </c>
      <c r="M166" s="3">
        <f t="shared" si="53"/>
        <v>0.16680655190798324</v>
      </c>
      <c r="N166" s="3">
        <f t="shared" si="53"/>
        <v>-8.190804102038884</v>
      </c>
    </row>
    <row r="167" spans="1:15" s="3" customFormat="1" x14ac:dyDescent="0.2">
      <c r="A167" s="3" t="s">
        <v>22</v>
      </c>
      <c r="B167" s="3">
        <f>(B160-B176)/B176%</f>
        <v>-9.2721882172915073</v>
      </c>
      <c r="C167" s="3">
        <f t="shared" ref="C167:N167" si="54">(C160-C176)/C176%</f>
        <v>-12.640023479919774</v>
      </c>
      <c r="D167" s="3">
        <f t="shared" si="54"/>
        <v>-9.3843503490796998</v>
      </c>
      <c r="E167" s="3">
        <f t="shared" si="54"/>
        <v>-12.587288959604006</v>
      </c>
      <c r="F167" s="3">
        <f t="shared" si="54"/>
        <v>-9.2126588757144088</v>
      </c>
      <c r="G167" s="3">
        <f t="shared" si="54"/>
        <v>-9.3645767363310117</v>
      </c>
      <c r="H167" s="3">
        <f t="shared" si="54"/>
        <v>-6.7775311020818583</v>
      </c>
      <c r="I167" s="3">
        <f t="shared" si="54"/>
        <v>-9.7549501774793601</v>
      </c>
      <c r="J167" s="3">
        <f t="shared" si="54"/>
        <v>-9.276797244941891</v>
      </c>
      <c r="K167" s="3">
        <f t="shared" si="54"/>
        <v>-8.1762106828820293</v>
      </c>
      <c r="L167" s="3">
        <f t="shared" si="54"/>
        <v>-3.0695140341489533</v>
      </c>
      <c r="M167" s="3">
        <f t="shared" si="54"/>
        <v>-3.1038228751745791</v>
      </c>
      <c r="N167" s="3">
        <f t="shared" si="54"/>
        <v>-8.6234013881225025</v>
      </c>
    </row>
    <row r="168" spans="1:15" s="3" customFormat="1" x14ac:dyDescent="0.2">
      <c r="A168" s="3" t="s">
        <v>24</v>
      </c>
      <c r="B168" s="3">
        <f t="shared" ref="B168:N168" si="55">(B161-B177)/B177%</f>
        <v>-22.659488303397016</v>
      </c>
      <c r="C168" s="3">
        <f t="shared" si="55"/>
        <v>-19.119752459243507</v>
      </c>
      <c r="D168" s="3">
        <f t="shared" si="55"/>
        <v>-16.107355050194634</v>
      </c>
      <c r="E168" s="3">
        <f t="shared" si="55"/>
        <v>-16.122857778766971</v>
      </c>
      <c r="F168" s="3">
        <f t="shared" si="55"/>
        <v>-2.9196412227713786</v>
      </c>
      <c r="G168" s="3">
        <f t="shared" si="55"/>
        <v>-13.156252785453241</v>
      </c>
      <c r="H168" s="3">
        <f t="shared" si="55"/>
        <v>-8.561187445429896</v>
      </c>
      <c r="I168" s="3">
        <f t="shared" si="55"/>
        <v>-3.9495363178458724</v>
      </c>
      <c r="J168" s="3">
        <f t="shared" si="55"/>
        <v>-9.7051396921071902</v>
      </c>
      <c r="K168" s="3">
        <f t="shared" si="55"/>
        <v>4.0400400400400409</v>
      </c>
      <c r="L168" s="3">
        <f t="shared" si="55"/>
        <v>23.837234550744764</v>
      </c>
      <c r="M168" s="3">
        <f t="shared" si="55"/>
        <v>24.747962247962256</v>
      </c>
      <c r="N168" s="3">
        <f t="shared" si="55"/>
        <v>-5.2277900078355275</v>
      </c>
    </row>
    <row r="169" spans="1:15" s="3" customFormat="1" x14ac:dyDescent="0.2">
      <c r="A169" s="3" t="s">
        <v>19</v>
      </c>
      <c r="B169" s="3">
        <f>(B162-B178)/B178%</f>
        <v>-8.1664876100028838</v>
      </c>
      <c r="C169" s="3">
        <f t="shared" ref="C169:N169" si="56">(C162-C178)/C178%</f>
        <v>-11.912506819421699</v>
      </c>
      <c r="D169" s="3">
        <f t="shared" si="56"/>
        <v>-10.395090379949478</v>
      </c>
      <c r="E169" s="3">
        <f t="shared" si="56"/>
        <v>-8.8146094593086044</v>
      </c>
      <c r="F169" s="3">
        <f t="shared" si="56"/>
        <v>-8.0037609962564709</v>
      </c>
      <c r="G169" s="3">
        <f t="shared" si="56"/>
        <v>-11.753049143410923</v>
      </c>
      <c r="H169" s="3">
        <f t="shared" si="56"/>
        <v>-4.6646096550862763</v>
      </c>
      <c r="I169" s="3">
        <f t="shared" si="56"/>
        <v>-8.0312083523195472</v>
      </c>
      <c r="J169" s="3">
        <f t="shared" si="56"/>
        <v>-6.4969791406353368</v>
      </c>
      <c r="K169" s="3">
        <f t="shared" si="56"/>
        <v>-5.7936085636483119</v>
      </c>
      <c r="L169" s="3">
        <f t="shared" si="56"/>
        <v>-1.2888740516727832</v>
      </c>
      <c r="M169" s="3">
        <f t="shared" si="56"/>
        <v>0.67227450829073732</v>
      </c>
      <c r="N169" s="3">
        <f t="shared" si="56"/>
        <v>-7.1385656592962112</v>
      </c>
      <c r="O169" s="8"/>
    </row>
    <row r="170" spans="1:15" s="3" customFormat="1" x14ac:dyDescent="0.2">
      <c r="A170"/>
      <c r="B170" s="2"/>
    </row>
    <row r="171" spans="1:15" s="3" customFormat="1" ht="15.75" x14ac:dyDescent="0.25">
      <c r="A171" s="56">
        <v>2008</v>
      </c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</row>
    <row r="172" spans="1:15" s="3" customFormat="1" x14ac:dyDescent="0.2">
      <c r="A172" s="5"/>
      <c r="B172" s="6" t="s">
        <v>0</v>
      </c>
      <c r="C172" s="7" t="s">
        <v>1</v>
      </c>
      <c r="D172" s="7" t="s">
        <v>2</v>
      </c>
      <c r="E172" s="7" t="s">
        <v>3</v>
      </c>
      <c r="F172" s="7" t="s">
        <v>4</v>
      </c>
      <c r="G172" s="7" t="s">
        <v>5</v>
      </c>
      <c r="H172" s="7" t="s">
        <v>6</v>
      </c>
      <c r="I172" s="7" t="s">
        <v>7</v>
      </c>
      <c r="J172" s="7" t="s">
        <v>8</v>
      </c>
      <c r="K172" s="7" t="s">
        <v>9</v>
      </c>
      <c r="L172" s="7" t="s">
        <v>10</v>
      </c>
      <c r="M172" s="7" t="s">
        <v>11</v>
      </c>
      <c r="N172" s="7" t="s">
        <v>12</v>
      </c>
    </row>
    <row r="173" spans="1:15" ht="14.25" x14ac:dyDescent="0.2">
      <c r="A173" s="3" t="s">
        <v>27</v>
      </c>
      <c r="B173" s="3">
        <v>1314.5309999999999</v>
      </c>
      <c r="C173" s="3">
        <v>1360.0409999999999</v>
      </c>
      <c r="D173" s="3">
        <v>1621.577</v>
      </c>
      <c r="E173" s="3">
        <v>1677.1959999999999</v>
      </c>
      <c r="F173" s="3">
        <v>1840.8589999999999</v>
      </c>
      <c r="G173" s="3">
        <v>1844.182</v>
      </c>
      <c r="H173" s="3">
        <v>1926.316</v>
      </c>
      <c r="I173" s="3">
        <v>1891.472</v>
      </c>
      <c r="J173" s="3">
        <v>1831.7809999999999</v>
      </c>
      <c r="K173" s="3">
        <v>1689.693</v>
      </c>
      <c r="L173" s="11">
        <v>1407.1179999999999</v>
      </c>
      <c r="M173" s="3">
        <v>1342.5229999999999</v>
      </c>
      <c r="N173" s="3">
        <f>SUM(B173:M173)</f>
        <v>19747.289000000001</v>
      </c>
    </row>
    <row r="174" spans="1:15" s="1" customFormat="1" x14ac:dyDescent="0.2">
      <c r="A174" s="3" t="s">
        <v>13</v>
      </c>
      <c r="B174" s="3">
        <v>419.86</v>
      </c>
      <c r="C174" s="3">
        <v>414.9</v>
      </c>
      <c r="D174" s="3">
        <v>480.52199999999999</v>
      </c>
      <c r="E174" s="3">
        <v>506.78199999999998</v>
      </c>
      <c r="F174" s="3">
        <v>547.67399999999998</v>
      </c>
      <c r="G174" s="3">
        <v>549.27</v>
      </c>
      <c r="H174" s="3">
        <v>576.42600000000004</v>
      </c>
      <c r="I174" s="3">
        <v>580.20000000000005</v>
      </c>
      <c r="J174" s="3">
        <v>541.11800000000005</v>
      </c>
      <c r="K174" s="3">
        <v>510.20800000000003</v>
      </c>
      <c r="L174" s="3">
        <v>430.71800000000002</v>
      </c>
      <c r="M174" s="3">
        <v>378.88200000000001</v>
      </c>
      <c r="N174" s="3">
        <f>SUM(B174:M174)</f>
        <v>5936.5599999999995</v>
      </c>
    </row>
    <row r="175" spans="1:15" s="3" customFormat="1" x14ac:dyDescent="0.2">
      <c r="A175" s="3" t="s">
        <v>14</v>
      </c>
      <c r="B175" s="3">
        <f t="shared" ref="B175:N175" si="57">B174/B173%</f>
        <v>31.939908606187302</v>
      </c>
      <c r="C175" s="3">
        <f t="shared" si="57"/>
        <v>30.506433261938426</v>
      </c>
      <c r="D175" s="3">
        <f t="shared" si="57"/>
        <v>29.633005401531967</v>
      </c>
      <c r="E175" s="3">
        <f t="shared" si="57"/>
        <v>30.21602722639453</v>
      </c>
      <c r="F175" s="3">
        <f t="shared" si="57"/>
        <v>29.751002113687143</v>
      </c>
      <c r="G175" s="3">
        <f t="shared" si="57"/>
        <v>29.783936726418542</v>
      </c>
      <c r="H175" s="3">
        <f t="shared" si="57"/>
        <v>29.923750828005378</v>
      </c>
      <c r="I175" s="3">
        <f t="shared" si="57"/>
        <v>30.674522276829901</v>
      </c>
      <c r="J175" s="3">
        <f t="shared" si="57"/>
        <v>29.540540053641791</v>
      </c>
      <c r="K175" s="3">
        <f t="shared" si="57"/>
        <v>30.195307668316079</v>
      </c>
      <c r="L175" s="3">
        <f t="shared" si="57"/>
        <v>30.609941739072347</v>
      </c>
      <c r="M175" s="3">
        <f t="shared" si="57"/>
        <v>28.221639405805341</v>
      </c>
      <c r="N175" s="3">
        <f t="shared" si="57"/>
        <v>30.062658221085432</v>
      </c>
    </row>
    <row r="176" spans="1:15" s="3" customFormat="1" x14ac:dyDescent="0.2">
      <c r="A176" s="3" t="s">
        <v>16</v>
      </c>
      <c r="B176" s="3">
        <v>20.911999999999999</v>
      </c>
      <c r="C176" s="3">
        <v>20.443000000000001</v>
      </c>
      <c r="D176" s="3">
        <v>22.058</v>
      </c>
      <c r="E176" s="3">
        <v>22.626000000000001</v>
      </c>
      <c r="F176" s="3">
        <v>23.446000000000002</v>
      </c>
      <c r="G176" s="3">
        <v>23.684999999999999</v>
      </c>
      <c r="H176" s="3">
        <v>23.873000000000001</v>
      </c>
      <c r="I176" s="3">
        <v>23.382999999999999</v>
      </c>
      <c r="J176" s="3">
        <v>23.23</v>
      </c>
      <c r="K176" s="3">
        <v>22.859000000000002</v>
      </c>
      <c r="L176" s="3">
        <v>20.556999999999999</v>
      </c>
      <c r="M176" s="3">
        <v>19.331</v>
      </c>
      <c r="N176" s="3">
        <f>SUM(B176:M176)</f>
        <v>266.40299999999996</v>
      </c>
    </row>
    <row r="177" spans="1:15" s="3" customFormat="1" x14ac:dyDescent="0.2">
      <c r="A177" s="3" t="s">
        <v>28</v>
      </c>
      <c r="B177" s="3">
        <v>20.989000000000001</v>
      </c>
      <c r="C177" s="3">
        <v>21.652999999999999</v>
      </c>
      <c r="D177" s="3">
        <v>24.405000000000001</v>
      </c>
      <c r="E177" s="3">
        <v>22.465</v>
      </c>
      <c r="F177" s="3">
        <v>21.852</v>
      </c>
      <c r="G177" s="3">
        <v>22.437999999999999</v>
      </c>
      <c r="H177" s="3">
        <v>21.760999999999999</v>
      </c>
      <c r="I177" s="3">
        <v>21.242999999999999</v>
      </c>
      <c r="J177" s="3">
        <v>24.553999999999998</v>
      </c>
      <c r="K177" s="3">
        <v>24.975000000000001</v>
      </c>
      <c r="L177" s="3">
        <v>23.027000000000001</v>
      </c>
      <c r="M177" s="3">
        <v>18.648</v>
      </c>
      <c r="N177" s="3">
        <f>SUM(B177:M177)</f>
        <v>268.01</v>
      </c>
    </row>
    <row r="178" spans="1:15" s="3" customFormat="1" x14ac:dyDescent="0.2">
      <c r="A178" s="3" t="s">
        <v>29</v>
      </c>
      <c r="B178" s="3">
        <v>598.50699999999995</v>
      </c>
      <c r="C178" s="3">
        <v>586.55999999999995</v>
      </c>
      <c r="D178" s="3">
        <v>644.61199999999997</v>
      </c>
      <c r="E178" s="3">
        <v>644.952</v>
      </c>
      <c r="F178" s="3">
        <v>687.05200000000002</v>
      </c>
      <c r="G178" s="3">
        <v>714.053</v>
      </c>
      <c r="H178" s="3">
        <v>704.58199999999999</v>
      </c>
      <c r="I178" s="3">
        <v>700.06899999999996</v>
      </c>
      <c r="J178" s="3">
        <v>680.27</v>
      </c>
      <c r="K178" s="3">
        <v>670.92899999999997</v>
      </c>
      <c r="L178" s="3">
        <v>611.07600000000002</v>
      </c>
      <c r="M178" s="3">
        <v>570.154</v>
      </c>
      <c r="N178" s="3">
        <f>SUM(B178:M178)</f>
        <v>7812.8160000000007</v>
      </c>
    </row>
    <row r="179" spans="1:15" s="3" customFormat="1" x14ac:dyDescent="0.2"/>
    <row r="180" spans="1:15" s="3" customFormat="1" x14ac:dyDescent="0.2">
      <c r="A180" s="3" t="s">
        <v>21</v>
      </c>
    </row>
    <row r="181" spans="1:15" s="3" customFormat="1" x14ac:dyDescent="0.2">
      <c r="A181" s="3" t="s">
        <v>17</v>
      </c>
      <c r="B181" s="3">
        <f>(B173-B189)/B189%</f>
        <v>14.498006239972391</v>
      </c>
      <c r="C181" s="3">
        <f t="shared" ref="C181:N181" si="58">(C173-C189)/C189%</f>
        <v>20.290439586390239</v>
      </c>
      <c r="D181" s="3">
        <f t="shared" si="58"/>
        <v>14.783464887412777</v>
      </c>
      <c r="E181" s="3">
        <f t="shared" si="58"/>
        <v>9.7626276078666425</v>
      </c>
      <c r="F181" s="3">
        <f t="shared" si="58"/>
        <v>13.221271976357635</v>
      </c>
      <c r="G181" s="3">
        <f t="shared" si="58"/>
        <v>7.387895830045732</v>
      </c>
      <c r="H181" s="3">
        <f t="shared" si="58"/>
        <v>3.7645932055575488</v>
      </c>
      <c r="I181" s="3">
        <f t="shared" si="58"/>
        <v>4.228321538248748</v>
      </c>
      <c r="J181" s="3">
        <f t="shared" si="58"/>
        <v>1.2239505048540191</v>
      </c>
      <c r="K181" s="3">
        <f t="shared" si="58"/>
        <v>-2.0663125730289185</v>
      </c>
      <c r="L181" s="3">
        <f t="shared" si="58"/>
        <v>-8.4385030983191704</v>
      </c>
      <c r="M181" s="3">
        <f t="shared" si="58"/>
        <v>-8.2319801114594977</v>
      </c>
      <c r="N181" s="3">
        <f t="shared" si="58"/>
        <v>5.2147092987353512</v>
      </c>
    </row>
    <row r="182" spans="1:15" s="3" customFormat="1" x14ac:dyDescent="0.2">
      <c r="A182" s="3" t="s">
        <v>18</v>
      </c>
      <c r="B182" s="3">
        <f>(B174-B190)/B190%</f>
        <v>-1.0296350075902569</v>
      </c>
      <c r="C182" s="3">
        <f t="shared" ref="C182:N182" si="59">(C174-C190)/C190%</f>
        <v>2.2918906125186127</v>
      </c>
      <c r="D182" s="3">
        <f t="shared" si="59"/>
        <v>-2.3987878098518887</v>
      </c>
      <c r="E182" s="3">
        <f t="shared" si="59"/>
        <v>0.43958744579477738</v>
      </c>
      <c r="F182" s="3">
        <f t="shared" si="59"/>
        <v>11.056721308816003</v>
      </c>
      <c r="G182" s="3">
        <f t="shared" si="59"/>
        <v>3.1752591262402174</v>
      </c>
      <c r="H182" s="3">
        <f t="shared" si="59"/>
        <v>-2.4547663690576873</v>
      </c>
      <c r="I182" s="3">
        <f t="shared" si="59"/>
        <v>-1.1759415708290175</v>
      </c>
      <c r="J182" s="3">
        <f t="shared" si="59"/>
        <v>-3.2747149818210302</v>
      </c>
      <c r="K182" s="3">
        <f t="shared" si="59"/>
        <v>-5.6494772153162804</v>
      </c>
      <c r="L182" s="3">
        <f t="shared" si="59"/>
        <v>-3.5678623722165206</v>
      </c>
      <c r="M182" s="3">
        <f t="shared" si="59"/>
        <v>-8.6494227931603085</v>
      </c>
      <c r="N182" s="3">
        <f t="shared" si="59"/>
        <v>-0.92331560490826303</v>
      </c>
    </row>
    <row r="183" spans="1:15" s="3" customFormat="1" x14ac:dyDescent="0.2">
      <c r="A183" s="3" t="s">
        <v>22</v>
      </c>
      <c r="B183" s="3">
        <f>(B176-B192)/B192%</f>
        <v>11.572320332924296</v>
      </c>
      <c r="C183" s="3">
        <f t="shared" ref="C183:N183" si="60">(C176-C192)/C192%</f>
        <v>16.292166789919794</v>
      </c>
      <c r="D183" s="3">
        <f t="shared" si="60"/>
        <v>9.4038289852197252</v>
      </c>
      <c r="E183" s="3">
        <f t="shared" si="60"/>
        <v>10.435376805935189</v>
      </c>
      <c r="F183" s="3">
        <f t="shared" si="60"/>
        <v>5.9418914644616203</v>
      </c>
      <c r="G183" s="3">
        <f t="shared" si="60"/>
        <v>7.0121537974969481</v>
      </c>
      <c r="H183" s="3">
        <f t="shared" si="60"/>
        <v>3.6379422617755632</v>
      </c>
      <c r="I183" s="3">
        <f t="shared" si="60"/>
        <v>2.9906624383368499</v>
      </c>
      <c r="J183" s="3">
        <f t="shared" si="60"/>
        <v>4.320100592778874</v>
      </c>
      <c r="K183" s="3">
        <f t="shared" si="60"/>
        <v>0.32037215834284383</v>
      </c>
      <c r="L183" s="3">
        <f t="shared" si="60"/>
        <v>-6.1966689482089921</v>
      </c>
      <c r="M183" s="3">
        <f t="shared" si="60"/>
        <v>-7.6573994458775276</v>
      </c>
      <c r="N183" s="3">
        <f t="shared" si="60"/>
        <v>4.5217712003389652</v>
      </c>
    </row>
    <row r="184" spans="1:15" s="3" customFormat="1" x14ac:dyDescent="0.2">
      <c r="A184" s="3" t="s">
        <v>24</v>
      </c>
      <c r="B184" s="3">
        <f t="shared" ref="B184:N185" si="61">(B177-B193)/B193%</f>
        <v>9.3860746299770792</v>
      </c>
      <c r="C184" s="3">
        <f t="shared" si="61"/>
        <v>9.4249039822114327</v>
      </c>
      <c r="D184" s="3">
        <f t="shared" si="61"/>
        <v>1.7129282320580204</v>
      </c>
      <c r="E184" s="3">
        <f t="shared" si="61"/>
        <v>-2.0962259217292845</v>
      </c>
      <c r="F184" s="3">
        <f t="shared" si="61"/>
        <v>-3.3182904167772764</v>
      </c>
      <c r="G184" s="3">
        <f t="shared" si="61"/>
        <v>-3.0295172652232187</v>
      </c>
      <c r="H184" s="3">
        <f t="shared" si="61"/>
        <v>-1.0053680283868625</v>
      </c>
      <c r="I184" s="3">
        <f t="shared" si="61"/>
        <v>0.16030930265452836</v>
      </c>
      <c r="J184" s="3">
        <f t="shared" si="61"/>
        <v>3.9498751111299266</v>
      </c>
      <c r="K184" s="3">
        <f t="shared" si="61"/>
        <v>-2.5061482609204804</v>
      </c>
      <c r="L184" s="3">
        <f t="shared" si="61"/>
        <v>-9.5455081117177976</v>
      </c>
      <c r="M184" s="3">
        <f t="shared" si="61"/>
        <v>-18.278627459573158</v>
      </c>
      <c r="N184" s="3">
        <f t="shared" si="61"/>
        <v>-1.5978734184651426</v>
      </c>
    </row>
    <row r="185" spans="1:15" s="3" customFormat="1" x14ac:dyDescent="0.2">
      <c r="A185" s="3" t="s">
        <v>19</v>
      </c>
      <c r="B185" s="3">
        <f>(B178-B194)/B194%</f>
        <v>14.446037937891981</v>
      </c>
      <c r="C185" s="3">
        <f t="shared" si="61"/>
        <v>20.302972502353498</v>
      </c>
      <c r="D185" s="3">
        <f t="shared" si="61"/>
        <v>13.367874189679247</v>
      </c>
      <c r="E185" s="3">
        <f t="shared" si="61"/>
        <v>9.0689553122225419</v>
      </c>
      <c r="F185" s="3">
        <f t="shared" si="61"/>
        <v>8.8171661529787162</v>
      </c>
      <c r="G185" s="3">
        <f t="shared" si="61"/>
        <v>10.023066149154927</v>
      </c>
      <c r="H185" s="3">
        <f t="shared" si="61"/>
        <v>3.5690031780003548</v>
      </c>
      <c r="I185" s="3">
        <f t="shared" si="61"/>
        <v>4.7885127185747756</v>
      </c>
      <c r="J185" s="3">
        <f t="shared" si="61"/>
        <v>4.3141307948035408</v>
      </c>
      <c r="K185" s="3">
        <f t="shared" si="61"/>
        <v>2.4846371339146951</v>
      </c>
      <c r="L185" s="3">
        <f t="shared" si="61"/>
        <v>-3.4165122998236086</v>
      </c>
      <c r="M185" s="3">
        <f t="shared" si="61"/>
        <v>-6.4304317643602786</v>
      </c>
      <c r="N185" s="3">
        <f t="shared" si="61"/>
        <v>6.3250394764651103</v>
      </c>
      <c r="O185" s="8"/>
    </row>
    <row r="186" spans="1:15" s="3" customFormat="1" x14ac:dyDescent="0.2">
      <c r="A186"/>
      <c r="B186" s="2"/>
    </row>
    <row r="187" spans="1:15" s="3" customFormat="1" ht="15.75" x14ac:dyDescent="0.25">
      <c r="A187" s="56">
        <v>2007</v>
      </c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</row>
    <row r="188" spans="1:15" x14ac:dyDescent="0.2">
      <c r="A188" s="5"/>
      <c r="B188" s="6" t="s">
        <v>0</v>
      </c>
      <c r="C188" s="7" t="s">
        <v>1</v>
      </c>
      <c r="D188" s="7" t="s">
        <v>2</v>
      </c>
      <c r="E188" s="7" t="s">
        <v>3</v>
      </c>
      <c r="F188" s="7" t="s">
        <v>4</v>
      </c>
      <c r="G188" s="7" t="s">
        <v>5</v>
      </c>
      <c r="H188" s="7" t="s">
        <v>6</v>
      </c>
      <c r="I188" s="7" t="s">
        <v>7</v>
      </c>
      <c r="J188" s="7" t="s">
        <v>8</v>
      </c>
      <c r="K188" s="7" t="s">
        <v>9</v>
      </c>
      <c r="L188" s="7" t="s">
        <v>10</v>
      </c>
      <c r="M188" s="7" t="s">
        <v>11</v>
      </c>
      <c r="N188" s="7" t="s">
        <v>12</v>
      </c>
    </row>
    <row r="189" spans="1:15" s="3" customFormat="1" x14ac:dyDescent="0.2">
      <c r="A189" s="3" t="s">
        <v>27</v>
      </c>
      <c r="B189" s="3">
        <v>1148.0820000000001</v>
      </c>
      <c r="C189" s="3">
        <v>1130.6310000000001</v>
      </c>
      <c r="D189" s="3">
        <v>1412.7270000000001</v>
      </c>
      <c r="E189" s="3">
        <v>1528.021</v>
      </c>
      <c r="F189" s="3">
        <v>1625.895</v>
      </c>
      <c r="G189" s="3">
        <v>1717.309</v>
      </c>
      <c r="H189" s="3">
        <v>1856.4290000000001</v>
      </c>
      <c r="I189" s="3">
        <v>1814.739</v>
      </c>
      <c r="J189" s="3">
        <v>1809.6320000000001</v>
      </c>
      <c r="K189" s="3">
        <v>1725.3440000000001</v>
      </c>
      <c r="L189" s="3">
        <v>1536.8009999999999</v>
      </c>
      <c r="M189" s="3">
        <v>1462.953</v>
      </c>
      <c r="N189" s="3">
        <f>SUM(B189:M189)</f>
        <v>18768.562999999998</v>
      </c>
    </row>
    <row r="190" spans="1:15" s="3" customFormat="1" x14ac:dyDescent="0.2">
      <c r="A190" s="3" t="s">
        <v>13</v>
      </c>
      <c r="B190" s="3">
        <v>424.22800000000001</v>
      </c>
      <c r="C190" s="3">
        <v>405.60399999999998</v>
      </c>
      <c r="D190" s="3">
        <v>492.33199999999999</v>
      </c>
      <c r="E190" s="3">
        <v>504.56400000000002</v>
      </c>
      <c r="F190" s="3">
        <v>493.14800000000002</v>
      </c>
      <c r="G190" s="3">
        <v>532.36599999999999</v>
      </c>
      <c r="H190" s="3">
        <v>590.93200000000002</v>
      </c>
      <c r="I190" s="3">
        <v>587.10400000000004</v>
      </c>
      <c r="J190" s="3">
        <v>559.43799999999999</v>
      </c>
      <c r="K190" s="3">
        <v>540.75800000000004</v>
      </c>
      <c r="L190" s="3">
        <v>446.654</v>
      </c>
      <c r="M190" s="3">
        <v>414.75599999999997</v>
      </c>
      <c r="N190" s="3">
        <f>SUM(B190:M190)</f>
        <v>5991.8840000000009</v>
      </c>
    </row>
    <row r="191" spans="1:15" s="3" customFormat="1" x14ac:dyDescent="0.2">
      <c r="A191" s="3" t="s">
        <v>14</v>
      </c>
      <c r="B191" s="3">
        <f t="shared" ref="B191:N191" si="62">B190/B189%</f>
        <v>36.951019178072642</v>
      </c>
      <c r="C191" s="3">
        <f t="shared" si="62"/>
        <v>35.874126925584022</v>
      </c>
      <c r="D191" s="3">
        <f t="shared" si="62"/>
        <v>34.849762197508788</v>
      </c>
      <c r="E191" s="3">
        <f t="shared" si="62"/>
        <v>33.020750369268484</v>
      </c>
      <c r="F191" s="3">
        <f t="shared" si="62"/>
        <v>30.330863924177148</v>
      </c>
      <c r="G191" s="3">
        <f t="shared" si="62"/>
        <v>31.000012228434141</v>
      </c>
      <c r="H191" s="3">
        <f t="shared" si="62"/>
        <v>31.831650981534981</v>
      </c>
      <c r="I191" s="3">
        <f t="shared" si="62"/>
        <v>32.351980091903023</v>
      </c>
      <c r="J191" s="3">
        <f t="shared" si="62"/>
        <v>30.914462166893596</v>
      </c>
      <c r="K191" s="3">
        <f t="shared" si="62"/>
        <v>31.342039616447504</v>
      </c>
      <c r="L191" s="3">
        <f t="shared" si="62"/>
        <v>29.063880098984839</v>
      </c>
      <c r="M191" s="3">
        <f t="shared" si="62"/>
        <v>28.350603197778739</v>
      </c>
      <c r="N191" s="3">
        <f t="shared" si="62"/>
        <v>31.925107958451598</v>
      </c>
    </row>
    <row r="192" spans="1:15" s="3" customFormat="1" x14ac:dyDescent="0.2">
      <c r="A192" s="3" t="s">
        <v>16</v>
      </c>
      <c r="B192" s="3">
        <v>18.742999999999999</v>
      </c>
      <c r="C192" s="3">
        <v>17.579000000000001</v>
      </c>
      <c r="D192" s="3">
        <v>20.161999999999999</v>
      </c>
      <c r="E192" s="3">
        <v>20.488</v>
      </c>
      <c r="F192" s="3">
        <v>22.131</v>
      </c>
      <c r="G192" s="3">
        <v>22.132999999999999</v>
      </c>
      <c r="H192" s="3">
        <v>23.035</v>
      </c>
      <c r="I192" s="3">
        <v>22.704000000000001</v>
      </c>
      <c r="J192" s="3">
        <v>22.268000000000001</v>
      </c>
      <c r="K192" s="3">
        <v>22.786000000000001</v>
      </c>
      <c r="L192" s="3">
        <v>21.914999999999999</v>
      </c>
      <c r="M192" s="3">
        <v>20.934000000000001</v>
      </c>
      <c r="N192" s="3">
        <f>SUM(B192:M192)</f>
        <v>254.87800000000001</v>
      </c>
    </row>
    <row r="193" spans="1:14" s="3" customFormat="1" x14ac:dyDescent="0.2">
      <c r="A193" s="3" t="s">
        <v>23</v>
      </c>
      <c r="B193" s="3">
        <v>19.187999999999999</v>
      </c>
      <c r="C193" s="3">
        <v>19.788</v>
      </c>
      <c r="D193" s="3">
        <v>23.994</v>
      </c>
      <c r="E193" s="3">
        <v>22.946000000000002</v>
      </c>
      <c r="F193" s="3">
        <v>22.602</v>
      </c>
      <c r="G193" s="3">
        <v>23.138999999999999</v>
      </c>
      <c r="H193" s="3">
        <v>21.981999999999999</v>
      </c>
      <c r="I193" s="3">
        <v>21.209</v>
      </c>
      <c r="J193" s="3">
        <v>23.620999999999999</v>
      </c>
      <c r="K193" s="3">
        <v>25.617000000000001</v>
      </c>
      <c r="L193" s="3">
        <v>25.457000000000001</v>
      </c>
      <c r="M193" s="3">
        <v>22.818999999999999</v>
      </c>
      <c r="N193" s="3">
        <f>SUM(B193:M193)</f>
        <v>272.36200000000002</v>
      </c>
    </row>
    <row r="194" spans="1:14" s="3" customFormat="1" x14ac:dyDescent="0.2">
      <c r="A194" s="3" t="s">
        <v>15</v>
      </c>
      <c r="B194" s="3">
        <v>522.96</v>
      </c>
      <c r="C194" s="3">
        <v>487.56900000000002</v>
      </c>
      <c r="D194" s="3">
        <v>568.60199999999998</v>
      </c>
      <c r="E194" s="3">
        <v>591.32500000000005</v>
      </c>
      <c r="F194" s="3">
        <v>631.38199999999995</v>
      </c>
      <c r="G194" s="3">
        <v>649.00300000000004</v>
      </c>
      <c r="H194" s="3">
        <v>680.30200000000002</v>
      </c>
      <c r="I194" s="3">
        <v>668.07799999999997</v>
      </c>
      <c r="J194" s="3">
        <v>652.13599999999997</v>
      </c>
      <c r="K194" s="3">
        <v>654.66300000000001</v>
      </c>
      <c r="L194" s="3">
        <v>632.69200000000001</v>
      </c>
      <c r="M194" s="3">
        <v>609.33699999999999</v>
      </c>
      <c r="N194" s="3">
        <f>SUM(B194:M194)</f>
        <v>7348.0490000000009</v>
      </c>
    </row>
    <row r="195" spans="1:14" s="2" customForma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x14ac:dyDescent="0.2">
      <c r="A196" s="3" t="s">
        <v>21</v>
      </c>
      <c r="B196" s="3"/>
    </row>
    <row r="197" spans="1:14" x14ac:dyDescent="0.2">
      <c r="A197" s="3" t="s">
        <v>17</v>
      </c>
      <c r="B197" s="3">
        <f>(B189-B205)/B205%</f>
        <v>6.0094182825484861</v>
      </c>
      <c r="C197" s="3">
        <f t="shared" ref="C197:N197" si="63">(C189-C205)/C205%</f>
        <v>8.5982981674419623</v>
      </c>
      <c r="D197" s="3">
        <f t="shared" si="63"/>
        <v>12.870886067858658</v>
      </c>
      <c r="E197" s="3">
        <f t="shared" si="63"/>
        <v>8.9247182288856006</v>
      </c>
      <c r="F197" s="3">
        <f t="shared" si="63"/>
        <v>7.9875427727359618</v>
      </c>
      <c r="G197" s="3">
        <f t="shared" si="63"/>
        <v>9.0169418790961249</v>
      </c>
      <c r="H197" s="3">
        <f t="shared" si="63"/>
        <v>9.1369940646957595</v>
      </c>
      <c r="I197" s="3">
        <f t="shared" si="63"/>
        <v>10.535654245910505</v>
      </c>
      <c r="J197" s="3">
        <f t="shared" si="63"/>
        <v>10.658656856606143</v>
      </c>
      <c r="K197" s="3">
        <f t="shared" si="63"/>
        <v>14.106430483688351</v>
      </c>
      <c r="L197" s="3">
        <f t="shared" si="63"/>
        <v>21.810173457320492</v>
      </c>
      <c r="M197" s="3">
        <f t="shared" si="63"/>
        <v>17.537136259885123</v>
      </c>
      <c r="N197" s="3">
        <f t="shared" si="63"/>
        <v>11.346957580739538</v>
      </c>
    </row>
    <row r="198" spans="1:14" x14ac:dyDescent="0.2">
      <c r="A198" s="3" t="s">
        <v>18</v>
      </c>
      <c r="B198" s="3">
        <f>(B190-B206)/B206%</f>
        <v>7.9240866999084227</v>
      </c>
      <c r="C198" s="3">
        <f t="shared" ref="C198:N198" si="64">(C190-C206)/C206%</f>
        <v>14.142113409314749</v>
      </c>
      <c r="D198" s="3">
        <f t="shared" si="64"/>
        <v>16.986261007589473</v>
      </c>
      <c r="E198" s="3">
        <f t="shared" si="64"/>
        <v>6.9059474119117725</v>
      </c>
      <c r="F198" s="3">
        <f t="shared" si="64"/>
        <v>0.58333061384329488</v>
      </c>
      <c r="G198" s="3">
        <f t="shared" si="64"/>
        <v>5.5456646986284488</v>
      </c>
      <c r="H198" s="3">
        <f t="shared" si="64"/>
        <v>5.7437450119355784</v>
      </c>
      <c r="I198" s="3">
        <f t="shared" si="64"/>
        <v>3.3985139316704487</v>
      </c>
      <c r="J198" s="3">
        <f t="shared" si="64"/>
        <v>-0.56698209118637077</v>
      </c>
      <c r="K198" s="3">
        <f t="shared" si="64"/>
        <v>3.6026163225111962</v>
      </c>
      <c r="L198" s="3">
        <f t="shared" si="64"/>
        <v>4.7681820953917837</v>
      </c>
      <c r="M198" s="3">
        <f t="shared" si="64"/>
        <v>3.6599752069420433</v>
      </c>
      <c r="N198" s="3">
        <f t="shared" si="64"/>
        <v>5.6101173349003943</v>
      </c>
    </row>
    <row r="199" spans="1:14" x14ac:dyDescent="0.2">
      <c r="A199" s="3" t="s">
        <v>22</v>
      </c>
      <c r="B199" s="3">
        <f>(B192-B208)/B208%</f>
        <v>4.5634588563458731</v>
      </c>
      <c r="C199" s="3">
        <f t="shared" ref="C199:N199" si="65">(C192-C208)/C208%</f>
        <v>4.2707159380746118</v>
      </c>
      <c r="D199" s="3">
        <f t="shared" si="65"/>
        <v>3.8047675436338406</v>
      </c>
      <c r="E199" s="3">
        <f t="shared" si="65"/>
        <v>6.2435179423356191</v>
      </c>
      <c r="F199" s="3">
        <f t="shared" si="65"/>
        <v>4.7125621007806888</v>
      </c>
      <c r="G199" s="3">
        <f t="shared" si="65"/>
        <v>5.079998100935291</v>
      </c>
      <c r="H199" s="3">
        <f t="shared" si="65"/>
        <v>7.2592661575712478</v>
      </c>
      <c r="I199" s="3">
        <f t="shared" si="65"/>
        <v>7.5254558370826539</v>
      </c>
      <c r="J199" s="3">
        <f t="shared" si="65"/>
        <v>5.9876249405045172</v>
      </c>
      <c r="K199" s="3">
        <f t="shared" si="65"/>
        <v>9.490173465955511</v>
      </c>
      <c r="L199" s="3">
        <f t="shared" si="65"/>
        <v>15.027293722443837</v>
      </c>
      <c r="M199" s="3">
        <f t="shared" si="65"/>
        <v>14.156396553604536</v>
      </c>
      <c r="N199" s="3">
        <f t="shared" si="65"/>
        <v>7.3211195371614073</v>
      </c>
    </row>
    <row r="200" spans="1:14" x14ac:dyDescent="0.2">
      <c r="A200" s="3" t="s">
        <v>24</v>
      </c>
      <c r="B200" s="3">
        <f>(B193-B209)/B209%</f>
        <v>1.5721772272510752</v>
      </c>
      <c r="C200" s="3">
        <f t="shared" ref="C200:N200" si="66">(C193-C209)/C209%</f>
        <v>2.2899974153528118</v>
      </c>
      <c r="D200" s="3">
        <f t="shared" si="66"/>
        <v>-1.5186340502380602</v>
      </c>
      <c r="E200" s="3">
        <f t="shared" si="66"/>
        <v>1.3560669640885294</v>
      </c>
      <c r="F200" s="3">
        <f t="shared" si="66"/>
        <v>-3.4226381233175167</v>
      </c>
      <c r="G200" s="3">
        <f t="shared" si="66"/>
        <v>8.0403417845636529</v>
      </c>
      <c r="H200" s="3">
        <f t="shared" si="66"/>
        <v>1.4070212667804574</v>
      </c>
      <c r="I200" s="3">
        <f t="shared" si="66"/>
        <v>3.4030520208668542</v>
      </c>
      <c r="J200" s="3">
        <f t="shared" si="66"/>
        <v>1.5913294051868625</v>
      </c>
      <c r="K200" s="3">
        <f t="shared" si="66"/>
        <v>5.3893940017279069</v>
      </c>
      <c r="L200" s="3">
        <f t="shared" si="66"/>
        <v>5.8899380225448201</v>
      </c>
      <c r="M200" s="3">
        <f t="shared" si="66"/>
        <v>4.0443188035746873</v>
      </c>
      <c r="N200" s="3">
        <f t="shared" si="66"/>
        <v>2.4772554537998106</v>
      </c>
    </row>
    <row r="201" spans="1:14" x14ac:dyDescent="0.2">
      <c r="A201" s="3" t="s">
        <v>19</v>
      </c>
      <c r="B201" s="3">
        <f>(B194-B210)/B210%</f>
        <v>4.41678862868108</v>
      </c>
      <c r="C201" s="3">
        <f t="shared" ref="C201:N201" si="67">(C194-C210)/C210%</f>
        <v>4.3432761078082702</v>
      </c>
      <c r="D201" s="3">
        <f t="shared" si="67"/>
        <v>4.4228025101052433</v>
      </c>
      <c r="E201" s="3">
        <f t="shared" si="67"/>
        <v>6.9692600746383526</v>
      </c>
      <c r="F201" s="3">
        <f t="shared" si="67"/>
        <v>5.2489273104915108</v>
      </c>
      <c r="G201" s="3">
        <f t="shared" si="67"/>
        <v>6.9477836863362947</v>
      </c>
      <c r="H201" s="3">
        <f t="shared" si="67"/>
        <v>8.7931401193314773</v>
      </c>
      <c r="I201" s="3">
        <f t="shared" si="67"/>
        <v>9.0170033615090759</v>
      </c>
      <c r="J201" s="3">
        <f t="shared" si="67"/>
        <v>8.072599034841172</v>
      </c>
      <c r="K201" s="3">
        <f t="shared" si="67"/>
        <v>10.554713068383309</v>
      </c>
      <c r="L201" s="3">
        <f t="shared" si="67"/>
        <v>17.47693416046657</v>
      </c>
      <c r="M201" s="3">
        <f t="shared" si="67"/>
        <v>16.864657731816404</v>
      </c>
      <c r="N201" s="3">
        <f t="shared" si="67"/>
        <v>8.6048041195058751</v>
      </c>
    </row>
    <row r="202" spans="1:14" x14ac:dyDescent="0.2">
      <c r="A202" s="3"/>
      <c r="B202" s="3"/>
    </row>
    <row r="203" spans="1:14" ht="15.75" x14ac:dyDescent="0.25">
      <c r="A203" s="56">
        <v>2006</v>
      </c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</row>
    <row r="204" spans="1:14" x14ac:dyDescent="0.2">
      <c r="A204" s="5"/>
      <c r="B204" s="6" t="s">
        <v>0</v>
      </c>
      <c r="C204" s="7" t="s">
        <v>1</v>
      </c>
      <c r="D204" s="7" t="s">
        <v>2</v>
      </c>
      <c r="E204" s="7" t="s">
        <v>3</v>
      </c>
      <c r="F204" s="7" t="s">
        <v>4</v>
      </c>
      <c r="G204" s="7" t="s">
        <v>5</v>
      </c>
      <c r="H204" s="7" t="s">
        <v>6</v>
      </c>
      <c r="I204" s="7" t="s">
        <v>7</v>
      </c>
      <c r="J204" s="7" t="s">
        <v>8</v>
      </c>
      <c r="K204" s="7" t="s">
        <v>9</v>
      </c>
      <c r="L204" s="7" t="s">
        <v>10</v>
      </c>
      <c r="M204" s="7" t="s">
        <v>11</v>
      </c>
      <c r="N204" s="7" t="s">
        <v>12</v>
      </c>
    </row>
    <row r="205" spans="1:14" x14ac:dyDescent="0.2">
      <c r="A205" s="3" t="s">
        <v>27</v>
      </c>
      <c r="B205" s="3">
        <v>1083</v>
      </c>
      <c r="C205" s="3">
        <v>1041.1130000000001</v>
      </c>
      <c r="D205" s="3">
        <v>1251.6310000000001</v>
      </c>
      <c r="E205" s="3">
        <v>1402.8230000000001</v>
      </c>
      <c r="F205" s="3">
        <v>1505.6320000000001</v>
      </c>
      <c r="G205" s="3">
        <v>1575.268</v>
      </c>
      <c r="H205" s="3">
        <v>1701.008</v>
      </c>
      <c r="I205" s="3">
        <v>1641.768</v>
      </c>
      <c r="J205" s="10">
        <v>1635.328</v>
      </c>
      <c r="K205" s="3">
        <v>1512.048</v>
      </c>
      <c r="L205" s="3">
        <v>1261.636</v>
      </c>
      <c r="M205" s="3">
        <v>1244.673</v>
      </c>
      <c r="N205" s="3">
        <f t="shared" ref="N205:N210" si="68">SUM(B205:M205)</f>
        <v>16855.928</v>
      </c>
    </row>
    <row r="206" spans="1:14" x14ac:dyDescent="0.2">
      <c r="A206" s="3" t="s">
        <v>13</v>
      </c>
      <c r="B206" s="3">
        <v>393.08</v>
      </c>
      <c r="C206" s="3">
        <v>355.35</v>
      </c>
      <c r="D206" s="3">
        <v>420.846</v>
      </c>
      <c r="E206" s="3">
        <v>471.97</v>
      </c>
      <c r="F206" s="3">
        <v>490.28800000000001</v>
      </c>
      <c r="G206" s="3">
        <v>504.39400000000001</v>
      </c>
      <c r="H206" s="3">
        <v>558.83399999999995</v>
      </c>
      <c r="I206" s="3">
        <v>567.80700000000002</v>
      </c>
      <c r="J206" s="3">
        <v>562.62800000000004</v>
      </c>
      <c r="K206" s="3">
        <v>521.95399999999995</v>
      </c>
      <c r="L206" s="3">
        <v>426.32600000000002</v>
      </c>
      <c r="M206" s="3">
        <v>400.11200000000002</v>
      </c>
      <c r="N206" s="3">
        <f t="shared" si="68"/>
        <v>5673.588999999999</v>
      </c>
    </row>
    <row r="207" spans="1:14" x14ac:dyDescent="0.2">
      <c r="A207" s="3" t="s">
        <v>14</v>
      </c>
      <c r="B207" s="3">
        <f>B206/B205%</f>
        <v>36.295475530932592</v>
      </c>
      <c r="C207" s="3">
        <f t="shared" ref="C207:N207" si="69">C206/C205%</f>
        <v>34.131741703350166</v>
      </c>
      <c r="D207" s="3">
        <f t="shared" si="69"/>
        <v>33.623807655770747</v>
      </c>
      <c r="E207" s="3">
        <f t="shared" si="69"/>
        <v>33.644301526279513</v>
      </c>
      <c r="F207" s="3">
        <f t="shared" si="69"/>
        <v>32.563601198699281</v>
      </c>
      <c r="G207" s="3">
        <f t="shared" si="69"/>
        <v>32.019567464075955</v>
      </c>
      <c r="H207" s="3">
        <f t="shared" si="69"/>
        <v>32.85310827462304</v>
      </c>
      <c r="I207" s="3">
        <f t="shared" si="69"/>
        <v>34.585093630768782</v>
      </c>
      <c r="J207" s="3">
        <f t="shared" si="69"/>
        <v>34.404596509079532</v>
      </c>
      <c r="K207" s="3">
        <f t="shared" si="69"/>
        <v>34.519671333185187</v>
      </c>
      <c r="L207" s="3">
        <f t="shared" si="69"/>
        <v>33.791521484802274</v>
      </c>
      <c r="M207" s="3">
        <f t="shared" si="69"/>
        <v>32.145953194132112</v>
      </c>
      <c r="N207" s="3">
        <f t="shared" si="69"/>
        <v>33.659309650587019</v>
      </c>
    </row>
    <row r="208" spans="1:14" x14ac:dyDescent="0.2">
      <c r="A208" s="3" t="s">
        <v>16</v>
      </c>
      <c r="B208" s="3">
        <v>17.925000000000001</v>
      </c>
      <c r="C208" s="3">
        <v>16.859000000000002</v>
      </c>
      <c r="D208" s="3">
        <v>19.422999999999998</v>
      </c>
      <c r="E208" s="3">
        <v>19.283999999999999</v>
      </c>
      <c r="F208" s="3">
        <v>21.135000000000002</v>
      </c>
      <c r="G208" s="3">
        <v>21.062999999999999</v>
      </c>
      <c r="H208" s="3">
        <v>21.475999999999999</v>
      </c>
      <c r="I208" s="3">
        <v>21.114999999999998</v>
      </c>
      <c r="J208" s="3">
        <v>21.01</v>
      </c>
      <c r="K208" s="3">
        <v>20.811</v>
      </c>
      <c r="L208" s="3">
        <v>19.052</v>
      </c>
      <c r="M208" s="3">
        <v>18.338000000000001</v>
      </c>
      <c r="N208" s="3">
        <f t="shared" si="68"/>
        <v>237.49100000000001</v>
      </c>
    </row>
    <row r="209" spans="1:14" x14ac:dyDescent="0.2">
      <c r="A209" s="3" t="s">
        <v>23</v>
      </c>
      <c r="B209" s="3">
        <v>18.890999999999998</v>
      </c>
      <c r="C209" s="3">
        <v>19.344999999999999</v>
      </c>
      <c r="D209" s="3">
        <v>24.364000000000001</v>
      </c>
      <c r="E209" s="3">
        <v>22.638999999999999</v>
      </c>
      <c r="F209" s="3">
        <v>23.402999999999999</v>
      </c>
      <c r="G209" s="3">
        <v>21.417000000000002</v>
      </c>
      <c r="H209" s="3">
        <v>21.677</v>
      </c>
      <c r="I209" s="3">
        <v>20.510999999999999</v>
      </c>
      <c r="J209" s="3">
        <v>23.251000000000001</v>
      </c>
      <c r="K209" s="3">
        <v>24.306999999999999</v>
      </c>
      <c r="L209" s="3">
        <v>24.041</v>
      </c>
      <c r="M209" s="3">
        <v>21.931999999999999</v>
      </c>
      <c r="N209" s="3">
        <f t="shared" si="68"/>
        <v>265.77799999999996</v>
      </c>
    </row>
    <row r="210" spans="1:14" x14ac:dyDescent="0.2">
      <c r="A210" s="3" t="s">
        <v>15</v>
      </c>
      <c r="B210" s="3">
        <v>500.839</v>
      </c>
      <c r="C210" s="3">
        <v>467.274</v>
      </c>
      <c r="D210" s="3">
        <v>544.51900000000001</v>
      </c>
      <c r="E210" s="3">
        <v>552.79899999999998</v>
      </c>
      <c r="F210" s="3">
        <v>599.89400000000001</v>
      </c>
      <c r="G210" s="3">
        <v>606.84100000000001</v>
      </c>
      <c r="H210" s="3">
        <v>625.31700000000001</v>
      </c>
      <c r="I210" s="3">
        <v>612.82000000000005</v>
      </c>
      <c r="J210" s="3">
        <v>603.42399999999998</v>
      </c>
      <c r="K210" s="3">
        <v>592.16200000000003</v>
      </c>
      <c r="L210" s="3">
        <v>538.56700000000001</v>
      </c>
      <c r="M210" s="3">
        <v>521.404</v>
      </c>
      <c r="N210" s="3">
        <f t="shared" si="68"/>
        <v>6765.8600000000006</v>
      </c>
    </row>
    <row r="211" spans="1:14" x14ac:dyDescent="0.2">
      <c r="A211" s="3"/>
      <c r="B211" s="3"/>
    </row>
    <row r="212" spans="1:14" x14ac:dyDescent="0.2">
      <c r="A212" s="3" t="s">
        <v>21</v>
      </c>
      <c r="B212" s="3"/>
    </row>
    <row r="213" spans="1:14" x14ac:dyDescent="0.2">
      <c r="A213" s="3" t="s">
        <v>17</v>
      </c>
      <c r="B213" s="3">
        <f>(B205-B221)/B221%</f>
        <v>9.9410906602860916</v>
      </c>
      <c r="C213" s="3">
        <f t="shared" ref="C213:N213" si="70">(C205-C221)/C221%</f>
        <v>9.7775795458379768</v>
      </c>
      <c r="D213" s="3">
        <f t="shared" si="70"/>
        <v>6.0772558232564222</v>
      </c>
      <c r="E213" s="3">
        <f t="shared" si="70"/>
        <v>12.829613829524567</v>
      </c>
      <c r="F213" s="3">
        <f t="shared" si="70"/>
        <v>6.0216122885563124</v>
      </c>
      <c r="G213" s="3">
        <f t="shared" si="70"/>
        <v>5.4419542064851445</v>
      </c>
      <c r="H213" s="3">
        <f t="shared" si="70"/>
        <v>2.9103341212400258</v>
      </c>
      <c r="I213" s="3">
        <f t="shared" si="70"/>
        <v>4.4610270949877124</v>
      </c>
      <c r="J213" s="3">
        <f t="shared" si="70"/>
        <v>3.805963043602461</v>
      </c>
      <c r="K213" s="3">
        <f t="shared" si="70"/>
        <v>6.7124367561860625</v>
      </c>
      <c r="L213" s="3">
        <f t="shared" si="70"/>
        <v>5.4684711269907451</v>
      </c>
      <c r="M213" s="3">
        <f t="shared" si="70"/>
        <v>5.9128512422714437</v>
      </c>
      <c r="N213" s="3">
        <f t="shared" si="70"/>
        <v>6.2858620156945255</v>
      </c>
    </row>
    <row r="214" spans="1:14" x14ac:dyDescent="0.2">
      <c r="A214" s="3" t="s">
        <v>18</v>
      </c>
      <c r="B214" s="3">
        <f>(B206-B222)/B222%</f>
        <v>14.800060746953887</v>
      </c>
      <c r="C214" s="3">
        <f t="shared" ref="C214:N214" si="71">(C206-C222)/C222%</f>
        <v>14.176745022941384</v>
      </c>
      <c r="D214" s="3">
        <f t="shared" si="71"/>
        <v>9.8872003759987432</v>
      </c>
      <c r="E214" s="3">
        <f t="shared" si="71"/>
        <v>9.5390942490640995</v>
      </c>
      <c r="F214" s="3">
        <f t="shared" si="71"/>
        <v>6.7877087671304457</v>
      </c>
      <c r="G214" s="3">
        <f t="shared" si="71"/>
        <v>-0.23852848101266164</v>
      </c>
      <c r="H214" s="3">
        <f t="shared" si="71"/>
        <v>-1.6206605168650126</v>
      </c>
      <c r="I214" s="3">
        <f t="shared" si="71"/>
        <v>-1.0516832159374825</v>
      </c>
      <c r="J214" s="3">
        <f t="shared" si="71"/>
        <v>2.363001237173433</v>
      </c>
      <c r="K214" s="3">
        <f t="shared" si="71"/>
        <v>1.1644629476728039</v>
      </c>
      <c r="L214" s="3">
        <f t="shared" si="71"/>
        <v>2.3051449414474932</v>
      </c>
      <c r="M214" s="3">
        <f t="shared" si="71"/>
        <v>3.4795607487754054</v>
      </c>
      <c r="N214" s="3">
        <f t="shared" si="71"/>
        <v>4.2354554458519251</v>
      </c>
    </row>
    <row r="215" spans="1:14" x14ac:dyDescent="0.2">
      <c r="A215" s="3" t="s">
        <v>22</v>
      </c>
      <c r="B215" s="3">
        <f>(B208-B224)/B224%</f>
        <v>3.3439031421158942</v>
      </c>
      <c r="C215" s="3">
        <f t="shared" ref="C215:N215" si="72">(C208-C224)/C224%</f>
        <v>3.7285424229373136</v>
      </c>
      <c r="D215" s="3">
        <f t="shared" si="72"/>
        <v>4.2062342400343304</v>
      </c>
      <c r="E215" s="3">
        <f t="shared" si="72"/>
        <v>1.4040069411579084</v>
      </c>
      <c r="F215" s="3">
        <f t="shared" si="72"/>
        <v>2.9017965821120795</v>
      </c>
      <c r="G215" s="3">
        <f t="shared" si="72"/>
        <v>1.6750337903069981</v>
      </c>
      <c r="H215" s="3">
        <f t="shared" si="72"/>
        <v>1.6615384615384572</v>
      </c>
      <c r="I215" s="3">
        <f t="shared" si="72"/>
        <v>2.2270636649721487</v>
      </c>
      <c r="J215" s="3">
        <f t="shared" si="72"/>
        <v>2.4978046638696476</v>
      </c>
      <c r="K215" s="3">
        <f t="shared" si="72"/>
        <v>4.2217548076923075</v>
      </c>
      <c r="L215" s="3">
        <f t="shared" si="72"/>
        <v>4.1719066105309093</v>
      </c>
      <c r="M215" s="3">
        <f t="shared" si="72"/>
        <v>2.6993727598566268</v>
      </c>
      <c r="N215" s="3">
        <f t="shared" si="72"/>
        <v>2.8544824599393839</v>
      </c>
    </row>
    <row r="216" spans="1:14" x14ac:dyDescent="0.2">
      <c r="A216" s="3" t="s">
        <v>24</v>
      </c>
      <c r="B216" s="3">
        <f>(B209-B225)/B225%</f>
        <v>21.059502305808302</v>
      </c>
      <c r="C216" s="3">
        <f t="shared" ref="C216:N216" si="73">(C209-C225)/C225%</f>
        <v>19.685295419440489</v>
      </c>
      <c r="D216" s="3">
        <f t="shared" si="73"/>
        <v>34.204040156334159</v>
      </c>
      <c r="E216" s="3">
        <f t="shared" si="73"/>
        <v>27.650543232310909</v>
      </c>
      <c r="F216" s="3">
        <f t="shared" si="73"/>
        <v>24.488763855778142</v>
      </c>
      <c r="G216" s="3">
        <f t="shared" si="73"/>
        <v>9.6164550078372439</v>
      </c>
      <c r="H216" s="3">
        <f t="shared" si="73"/>
        <v>6.9502833390631364</v>
      </c>
      <c r="I216" s="3">
        <f t="shared" si="73"/>
        <v>6.6098690560943751</v>
      </c>
      <c r="J216" s="3">
        <f t="shared" si="73"/>
        <v>11.1067785313281</v>
      </c>
      <c r="K216" s="3">
        <f t="shared" si="73"/>
        <v>7.4047409823342649</v>
      </c>
      <c r="L216" s="3">
        <f t="shared" si="73"/>
        <v>5.2905881837691151</v>
      </c>
      <c r="M216" s="3">
        <f t="shared" si="73"/>
        <v>-3.7394662921348329</v>
      </c>
      <c r="N216" s="3">
        <f t="shared" si="73"/>
        <v>13.252453280806314</v>
      </c>
    </row>
    <row r="217" spans="1:14" x14ac:dyDescent="0.2">
      <c r="A217" s="3" t="s">
        <v>19</v>
      </c>
      <c r="B217" s="3">
        <f>(B210-B226)/B226%</f>
        <v>3.9013926432422639</v>
      </c>
      <c r="C217" s="3">
        <f t="shared" ref="C217:N217" si="74">(C210-C226)/C226%</f>
        <v>5.0625283862235246</v>
      </c>
      <c r="D217" s="3">
        <f t="shared" si="74"/>
        <v>6.4782260114589683</v>
      </c>
      <c r="E217" s="3">
        <f t="shared" si="74"/>
        <v>5.4951870596407577</v>
      </c>
      <c r="F217" s="3">
        <f t="shared" si="74"/>
        <v>3.6553610522186983</v>
      </c>
      <c r="G217" s="3">
        <f t="shared" si="74"/>
        <v>3.5432325214349634</v>
      </c>
      <c r="H217" s="3">
        <f t="shared" si="74"/>
        <v>1.0557803692403191</v>
      </c>
      <c r="I217" s="3">
        <f t="shared" si="74"/>
        <v>2.3093990353713996</v>
      </c>
      <c r="J217" s="3">
        <f t="shared" si="74"/>
        <v>2.9122637068771486</v>
      </c>
      <c r="K217" s="3">
        <f t="shared" si="74"/>
        <v>4.3666921637121945</v>
      </c>
      <c r="L217" s="3">
        <f t="shared" si="74"/>
        <v>4.2631246781506302</v>
      </c>
      <c r="M217" s="3">
        <f t="shared" si="74"/>
        <v>2.1609600783737442</v>
      </c>
      <c r="N217" s="3">
        <f t="shared" si="74"/>
        <v>3.684587593911528</v>
      </c>
    </row>
    <row r="219" spans="1:14" ht="15.75" x14ac:dyDescent="0.25">
      <c r="A219" s="56">
        <v>2005</v>
      </c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</row>
    <row r="220" spans="1:14" x14ac:dyDescent="0.2">
      <c r="A220" s="5"/>
      <c r="B220" s="6" t="s">
        <v>0</v>
      </c>
      <c r="C220" s="7" t="s">
        <v>1</v>
      </c>
      <c r="D220" s="7" t="s">
        <v>2</v>
      </c>
      <c r="E220" s="7" t="s">
        <v>3</v>
      </c>
      <c r="F220" s="7" t="s">
        <v>4</v>
      </c>
      <c r="G220" s="7" t="s">
        <v>5</v>
      </c>
      <c r="H220" s="7" t="s">
        <v>6</v>
      </c>
      <c r="I220" s="7" t="s">
        <v>7</v>
      </c>
      <c r="J220" s="7" t="s">
        <v>8</v>
      </c>
      <c r="K220" s="7" t="s">
        <v>9</v>
      </c>
      <c r="L220" s="7" t="s">
        <v>10</v>
      </c>
      <c r="M220" s="7" t="s">
        <v>11</v>
      </c>
      <c r="N220" s="7" t="s">
        <v>12</v>
      </c>
    </row>
    <row r="221" spans="1:14" x14ac:dyDescent="0.2">
      <c r="A221" s="3" t="s">
        <v>27</v>
      </c>
      <c r="B221" s="3">
        <v>985.07299999999998</v>
      </c>
      <c r="C221" s="3">
        <v>948.38400000000001</v>
      </c>
      <c r="D221" s="3">
        <v>1179.924</v>
      </c>
      <c r="E221" s="3">
        <v>1243.3109999999999</v>
      </c>
      <c r="F221" s="3">
        <v>1420.1179999999999</v>
      </c>
      <c r="G221" s="3">
        <v>1493.9670000000001</v>
      </c>
      <c r="H221" s="3">
        <v>1652.903</v>
      </c>
      <c r="I221" s="3">
        <v>1571.6559999999999</v>
      </c>
      <c r="J221" s="3">
        <v>1575.37</v>
      </c>
      <c r="K221" s="3">
        <v>1416.9369999999999</v>
      </c>
      <c r="L221" s="3">
        <v>1196.221</v>
      </c>
      <c r="M221" s="3">
        <v>1175.1859999999999</v>
      </c>
      <c r="N221" s="3">
        <f>SUM(B221:M221)</f>
        <v>15859.049999999997</v>
      </c>
    </row>
    <row r="222" spans="1:14" x14ac:dyDescent="0.2">
      <c r="A222" s="3" t="s">
        <v>13</v>
      </c>
      <c r="B222" s="3">
        <v>342.404</v>
      </c>
      <c r="C222" s="3">
        <v>311.22800000000001</v>
      </c>
      <c r="D222" s="3">
        <v>382.98</v>
      </c>
      <c r="E222" s="3">
        <v>430.86900000000003</v>
      </c>
      <c r="F222" s="3">
        <v>459.12400000000002</v>
      </c>
      <c r="G222" s="3">
        <v>505.6</v>
      </c>
      <c r="H222" s="3">
        <v>568.04</v>
      </c>
      <c r="I222" s="3">
        <v>573.84199999999998</v>
      </c>
      <c r="J222" s="3">
        <v>549.64</v>
      </c>
      <c r="K222" s="3">
        <v>515.94600000000003</v>
      </c>
      <c r="L222" s="3">
        <v>416.72</v>
      </c>
      <c r="M222" s="3">
        <v>386.65800000000002</v>
      </c>
      <c r="N222" s="3">
        <f>SUM(B222:M222)</f>
        <v>5443.0510000000013</v>
      </c>
    </row>
    <row r="223" spans="1:14" x14ac:dyDescent="0.2">
      <c r="A223" s="3" t="s">
        <v>14</v>
      </c>
      <c r="B223" s="3">
        <f>B222/B221%</f>
        <v>34.759251344824186</v>
      </c>
      <c r="C223" s="3">
        <f>C222/C221%</f>
        <v>32.816664979586328</v>
      </c>
      <c r="D223" s="3">
        <f>D222/D221%</f>
        <v>32.458022720107401</v>
      </c>
      <c r="E223" s="3">
        <f>E222/E221%</f>
        <v>34.654965652198044</v>
      </c>
      <c r="F223" s="3">
        <f t="shared" ref="F223:N223" si="75">F222/F221%</f>
        <v>32.329989479747461</v>
      </c>
      <c r="G223" s="3">
        <f t="shared" si="75"/>
        <v>33.842782337226993</v>
      </c>
      <c r="H223" s="3">
        <f t="shared" si="75"/>
        <v>34.366202977428195</v>
      </c>
      <c r="I223" s="3">
        <f t="shared" si="75"/>
        <v>36.511933909201503</v>
      </c>
      <c r="J223" s="3">
        <f t="shared" si="75"/>
        <v>34.889581495140824</v>
      </c>
      <c r="K223" s="3">
        <f t="shared" si="75"/>
        <v>36.412769233917956</v>
      </c>
      <c r="L223" s="3">
        <f t="shared" si="75"/>
        <v>34.836372208814261</v>
      </c>
      <c r="M223" s="3">
        <f t="shared" si="75"/>
        <v>32.901855536059827</v>
      </c>
      <c r="N223" s="3">
        <f t="shared" si="75"/>
        <v>34.321419000507611</v>
      </c>
    </row>
    <row r="224" spans="1:14" x14ac:dyDescent="0.2">
      <c r="A224" s="3" t="s">
        <v>16</v>
      </c>
      <c r="B224" s="3">
        <v>17.344999999999999</v>
      </c>
      <c r="C224" s="3">
        <v>16.253</v>
      </c>
      <c r="D224" s="3">
        <v>18.638999999999999</v>
      </c>
      <c r="E224" s="3">
        <v>19.016999999999999</v>
      </c>
      <c r="F224" s="3">
        <v>20.539000000000001</v>
      </c>
      <c r="G224" s="3">
        <v>20.716000000000001</v>
      </c>
      <c r="H224" s="3">
        <v>21.125</v>
      </c>
      <c r="I224" s="3">
        <v>20.655000000000001</v>
      </c>
      <c r="J224" s="3">
        <v>20.498000000000001</v>
      </c>
      <c r="K224" s="3">
        <v>19.968</v>
      </c>
      <c r="L224" s="3">
        <v>18.289000000000001</v>
      </c>
      <c r="M224" s="3">
        <v>17.856000000000002</v>
      </c>
      <c r="N224" s="3">
        <f>SUM(B224:M224)</f>
        <v>230.89999999999998</v>
      </c>
    </row>
    <row r="225" spans="1:14" x14ac:dyDescent="0.2">
      <c r="A225" s="3" t="s">
        <v>23</v>
      </c>
      <c r="B225" s="3">
        <v>15.604723</v>
      </c>
      <c r="C225" s="3">
        <v>16.163222000000001</v>
      </c>
      <c r="D225" s="3">
        <v>18.154446</v>
      </c>
      <c r="E225" s="3">
        <v>17.735137999999999</v>
      </c>
      <c r="F225" s="3">
        <v>18.799287</v>
      </c>
      <c r="G225" s="3">
        <v>19.538125000000001</v>
      </c>
      <c r="H225" s="3">
        <v>20.268295999999999</v>
      </c>
      <c r="I225" s="3">
        <v>19.239307</v>
      </c>
      <c r="J225" s="3">
        <v>20.926715999999999</v>
      </c>
      <c r="K225" s="3">
        <v>22.631216999999999</v>
      </c>
      <c r="L225" s="3">
        <v>22.832999999999998</v>
      </c>
      <c r="M225" s="3">
        <v>22.783999999999999</v>
      </c>
      <c r="N225" s="3">
        <f>SUM(B225:M225)</f>
        <v>234.67747699999998</v>
      </c>
    </row>
    <row r="226" spans="1:14" x14ac:dyDescent="0.2">
      <c r="A226" s="3" t="s">
        <v>15</v>
      </c>
      <c r="B226" s="3">
        <v>482.03300000000002</v>
      </c>
      <c r="C226" s="3">
        <v>444.75799999999998</v>
      </c>
      <c r="D226" s="3">
        <v>511.39</v>
      </c>
      <c r="E226" s="3">
        <v>524.00400000000002</v>
      </c>
      <c r="F226" s="3">
        <v>578.73900000000003</v>
      </c>
      <c r="G226" s="3">
        <v>586.07500000000005</v>
      </c>
      <c r="H226" s="3">
        <v>618.78399999999999</v>
      </c>
      <c r="I226" s="3">
        <v>598.98699999999997</v>
      </c>
      <c r="J226" s="3">
        <v>586.34799999999996</v>
      </c>
      <c r="K226" s="3">
        <v>567.38599999999997</v>
      </c>
      <c r="L226" s="3">
        <v>516.54600000000005</v>
      </c>
      <c r="M226" s="3">
        <v>510.375</v>
      </c>
      <c r="N226" s="3">
        <f>SUM(B226:M226)</f>
        <v>6525.4249999999993</v>
      </c>
    </row>
    <row r="227" spans="1:14" x14ac:dyDescent="0.2">
      <c r="A227" s="3"/>
      <c r="B227" s="3"/>
    </row>
    <row r="228" spans="1:14" x14ac:dyDescent="0.2">
      <c r="A228" s="3" t="s">
        <v>21</v>
      </c>
      <c r="B228" s="3"/>
    </row>
    <row r="229" spans="1:14" x14ac:dyDescent="0.2">
      <c r="A229" s="3" t="s">
        <v>17</v>
      </c>
      <c r="B229" s="3">
        <f t="shared" ref="B229:N229" si="76">(B221-B237)/B237%</f>
        <v>8.6384911286978419</v>
      </c>
      <c r="C229" s="3">
        <f t="shared" si="76"/>
        <v>3.2678443290471262</v>
      </c>
      <c r="D229" s="3">
        <f t="shared" si="76"/>
        <v>9.5327477595397152</v>
      </c>
      <c r="E229" s="3">
        <f t="shared" si="76"/>
        <v>3.1051517290049371</v>
      </c>
      <c r="F229" s="3">
        <f t="shared" si="76"/>
        <v>9.35508959441872</v>
      </c>
      <c r="G229" s="3">
        <f t="shared" si="76"/>
        <v>9.1464399137037482</v>
      </c>
      <c r="H229" s="3">
        <f t="shared" si="76"/>
        <v>9.5173730719868903</v>
      </c>
      <c r="I229" s="3">
        <f t="shared" si="76"/>
        <v>5.4938622963495938</v>
      </c>
      <c r="J229" s="3">
        <f t="shared" si="76"/>
        <v>7.0572557238394786</v>
      </c>
      <c r="K229" s="3">
        <f t="shared" si="76"/>
        <v>6.1116116127360485</v>
      </c>
      <c r="L229" s="3">
        <f t="shared" si="76"/>
        <v>7.3827244499223026</v>
      </c>
      <c r="M229" s="3">
        <f t="shared" si="76"/>
        <v>7.8140424142119524</v>
      </c>
      <c r="N229" s="3">
        <f t="shared" si="76"/>
        <v>7.2606194881495201</v>
      </c>
    </row>
    <row r="230" spans="1:14" x14ac:dyDescent="0.2">
      <c r="A230" s="3" t="s">
        <v>18</v>
      </c>
      <c r="B230" s="3">
        <f t="shared" ref="B230:N230" si="77">(B222-B238)/B238%</f>
        <v>3.9395797538749244</v>
      </c>
      <c r="C230" s="3">
        <f t="shared" si="77"/>
        <v>-6.41391877507081</v>
      </c>
      <c r="D230" s="3">
        <f t="shared" si="77"/>
        <v>0.22558476700914984</v>
      </c>
      <c r="E230" s="3">
        <f t="shared" si="77"/>
        <v>-0.13419925460309259</v>
      </c>
      <c r="F230" s="3">
        <f t="shared" si="77"/>
        <v>3.1016455878125924</v>
      </c>
      <c r="G230" s="3">
        <f t="shared" si="77"/>
        <v>7.6399681508322139</v>
      </c>
      <c r="H230" s="3">
        <f t="shared" si="77"/>
        <v>10.49943003427574</v>
      </c>
      <c r="I230" s="3">
        <f t="shared" si="77"/>
        <v>11.626341732902274</v>
      </c>
      <c r="J230" s="3">
        <f t="shared" si="77"/>
        <v>11.902406052388336</v>
      </c>
      <c r="K230" s="3">
        <f t="shared" si="77"/>
        <v>12.846613153693061</v>
      </c>
      <c r="L230" s="3">
        <f t="shared" si="77"/>
        <v>12.324055655286562</v>
      </c>
      <c r="M230" s="3">
        <f t="shared" si="77"/>
        <v>10.002275960170701</v>
      </c>
      <c r="N230" s="3">
        <f t="shared" si="77"/>
        <v>6.9445312226771838</v>
      </c>
    </row>
    <row r="231" spans="1:14" x14ac:dyDescent="0.2">
      <c r="A231" s="3" t="s">
        <v>22</v>
      </c>
      <c r="B231" s="3">
        <f>(B224-B240)/B240%</f>
        <v>6.176542605288935</v>
      </c>
      <c r="C231" s="3">
        <f t="shared" ref="C231:N231" si="78">(C224-C240)/C240%</f>
        <v>1.7911943383227882</v>
      </c>
      <c r="D231" s="3">
        <f t="shared" si="78"/>
        <v>5.627337640258407</v>
      </c>
      <c r="E231" s="3">
        <f t="shared" si="78"/>
        <v>6.0683808355178819</v>
      </c>
      <c r="F231" s="3">
        <f t="shared" si="78"/>
        <v>5.2580331061343699</v>
      </c>
      <c r="G231" s="3">
        <f t="shared" si="78"/>
        <v>4.4785152309864928</v>
      </c>
      <c r="H231" s="3">
        <f t="shared" si="78"/>
        <v>1.3967553038302791</v>
      </c>
      <c r="I231" s="3">
        <f t="shared" si="78"/>
        <v>1.2797881729920701</v>
      </c>
      <c r="J231" s="3">
        <f t="shared" si="78"/>
        <v>1.8230589637871983</v>
      </c>
      <c r="K231" s="3">
        <f t="shared" si="78"/>
        <v>1.3346866277594607</v>
      </c>
      <c r="L231" s="3">
        <f t="shared" si="78"/>
        <v>-2.1560025679434984</v>
      </c>
      <c r="M231" s="3">
        <f t="shared" si="78"/>
        <v>0.12335987439723012</v>
      </c>
      <c r="N231" s="3">
        <f t="shared" si="78"/>
        <v>2.7094111000893872</v>
      </c>
    </row>
    <row r="232" spans="1:14" x14ac:dyDescent="0.2">
      <c r="A232" s="3" t="s">
        <v>24</v>
      </c>
      <c r="B232" s="3">
        <f>(B225-B241)/B241%</f>
        <v>19.741003400612772</v>
      </c>
      <c r="C232" s="3">
        <f>(C225-C241)/C241%</f>
        <v>8.3967897071475974</v>
      </c>
      <c r="D232" s="3">
        <f>(D225-D241)/D241%</f>
        <v>3.610663589051653</v>
      </c>
      <c r="E232" s="3">
        <f t="shared" ref="E232:N232" si="79">(E225-E241)/E241%</f>
        <v>5.1908976032261052</v>
      </c>
      <c r="F232" s="3">
        <f t="shared" si="79"/>
        <v>5.3000122331887685</v>
      </c>
      <c r="G232" s="3">
        <f t="shared" si="79"/>
        <v>8.197164785033026</v>
      </c>
      <c r="H232" s="3">
        <f t="shared" si="79"/>
        <v>12.81688652873164</v>
      </c>
      <c r="I232" s="3">
        <f t="shared" si="79"/>
        <v>11.191452976140075</v>
      </c>
      <c r="J232" s="3">
        <f t="shared" si="79"/>
        <v>9.7696756827782636</v>
      </c>
      <c r="K232" s="3">
        <f t="shared" si="79"/>
        <v>16.198313720937676</v>
      </c>
      <c r="L232" s="3">
        <f t="shared" si="79"/>
        <v>19.530221572480187</v>
      </c>
      <c r="M232" s="3">
        <f t="shared" si="79"/>
        <v>23.308065751384984</v>
      </c>
      <c r="N232" s="3">
        <f t="shared" si="79"/>
        <v>11.96444513358778</v>
      </c>
    </row>
    <row r="233" spans="1:14" x14ac:dyDescent="0.2">
      <c r="A233" s="3" t="s">
        <v>19</v>
      </c>
      <c r="B233" s="3">
        <f>(B226-B242)/B242%</f>
        <v>10.793590960597426</v>
      </c>
      <c r="C233" s="3">
        <f t="shared" ref="C233:N233" si="80">(C226-C242)/C242%</f>
        <v>4.9866275762275372</v>
      </c>
      <c r="D233" s="3">
        <f t="shared" si="80"/>
        <v>8.346027623056921</v>
      </c>
      <c r="E233" s="3">
        <f t="shared" si="80"/>
        <v>6.6229868451842044</v>
      </c>
      <c r="F233" s="3">
        <f t="shared" si="80"/>
        <v>6.7977235736350829</v>
      </c>
      <c r="G233" s="3">
        <f t="shared" si="80"/>
        <v>5.1161330822347937</v>
      </c>
      <c r="H233" s="3">
        <f t="shared" si="80"/>
        <v>4.0733981986830603</v>
      </c>
      <c r="I233" s="3">
        <f t="shared" si="80"/>
        <v>2.8067363044381124</v>
      </c>
      <c r="J233" s="3">
        <f t="shared" si="80"/>
        <v>3.6520066679748044</v>
      </c>
      <c r="K233" s="3">
        <f t="shared" si="80"/>
        <v>3.448866847776531</v>
      </c>
      <c r="L233" s="3">
        <f t="shared" si="80"/>
        <v>-0.65448726702040128</v>
      </c>
      <c r="M233" s="3">
        <f t="shared" si="80"/>
        <v>0.58513300985798233</v>
      </c>
      <c r="N233" s="3">
        <f t="shared" si="80"/>
        <v>4.5687058185930418</v>
      </c>
    </row>
    <row r="235" spans="1:14" ht="15.75" x14ac:dyDescent="0.25">
      <c r="A235" s="56">
        <v>2004</v>
      </c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</row>
    <row r="236" spans="1:14" x14ac:dyDescent="0.2">
      <c r="A236" s="5"/>
      <c r="B236" s="6" t="s">
        <v>0</v>
      </c>
      <c r="C236" s="7" t="s">
        <v>1</v>
      </c>
      <c r="D236" s="7" t="s">
        <v>2</v>
      </c>
      <c r="E236" s="7" t="s">
        <v>3</v>
      </c>
      <c r="F236" s="7" t="s">
        <v>4</v>
      </c>
      <c r="G236" s="7" t="s">
        <v>5</v>
      </c>
      <c r="H236" s="7" t="s">
        <v>6</v>
      </c>
      <c r="I236" s="7" t="s">
        <v>7</v>
      </c>
      <c r="J236" s="7" t="s">
        <v>8</v>
      </c>
      <c r="K236" s="7" t="s">
        <v>9</v>
      </c>
      <c r="L236" s="7" t="s">
        <v>10</v>
      </c>
      <c r="M236" s="7" t="s">
        <v>11</v>
      </c>
      <c r="N236" s="7" t="s">
        <v>12</v>
      </c>
    </row>
    <row r="237" spans="1:14" x14ac:dyDescent="0.2">
      <c r="A237" s="3" t="s">
        <v>25</v>
      </c>
      <c r="B237" s="3">
        <v>906.74400000000003</v>
      </c>
      <c r="C237" s="3">
        <v>918.37300000000005</v>
      </c>
      <c r="D237" s="3">
        <v>1077.2339999999999</v>
      </c>
      <c r="E237" s="3">
        <v>1205.867</v>
      </c>
      <c r="F237" s="3">
        <v>1298.6300000000001</v>
      </c>
      <c r="G237" s="3">
        <v>1368.7729999999999</v>
      </c>
      <c r="H237" s="3">
        <v>1509.261</v>
      </c>
      <c r="I237" s="3">
        <v>1489.808</v>
      </c>
      <c r="J237" s="3">
        <v>1471.521</v>
      </c>
      <c r="K237" s="3">
        <v>1335.327</v>
      </c>
      <c r="L237" s="3">
        <v>1113.979</v>
      </c>
      <c r="M237" s="3">
        <v>1090.0119999999999</v>
      </c>
      <c r="N237" s="3">
        <f>SUM(B237:M237)</f>
        <v>14785.528999999999</v>
      </c>
    </row>
    <row r="238" spans="1:14" x14ac:dyDescent="0.2">
      <c r="A238" s="3" t="s">
        <v>13</v>
      </c>
      <c r="B238" s="3">
        <v>329.42599999999999</v>
      </c>
      <c r="C238" s="3">
        <v>332.55799999999999</v>
      </c>
      <c r="D238" s="3">
        <v>382.11799999999999</v>
      </c>
      <c r="E238" s="3">
        <v>431.44799999999998</v>
      </c>
      <c r="F238" s="3">
        <v>445.31200000000001</v>
      </c>
      <c r="G238" s="3">
        <v>469.714</v>
      </c>
      <c r="H238" s="3">
        <v>514.06600000000003</v>
      </c>
      <c r="I238" s="3">
        <v>514.07399999999996</v>
      </c>
      <c r="J238" s="3">
        <v>491.178</v>
      </c>
      <c r="K238" s="3">
        <v>457.21</v>
      </c>
      <c r="L238" s="3">
        <v>370.99799999999999</v>
      </c>
      <c r="M238" s="3">
        <v>351.5</v>
      </c>
      <c r="N238" s="3">
        <f>SUM(B238:M238)</f>
        <v>5089.601999999999</v>
      </c>
    </row>
    <row r="239" spans="1:14" x14ac:dyDescent="0.2">
      <c r="A239" s="3" t="s">
        <v>14</v>
      </c>
      <c r="B239" s="3">
        <f>B238/B237%</f>
        <v>36.330651209161573</v>
      </c>
      <c r="C239" s="3">
        <f t="shared" ref="C239:M239" si="81">C238/C237%</f>
        <v>36.211648208298804</v>
      </c>
      <c r="D239" s="3">
        <f t="shared" si="81"/>
        <v>35.472144399452674</v>
      </c>
      <c r="E239" s="3">
        <f t="shared" si="81"/>
        <v>35.779070162795733</v>
      </c>
      <c r="F239" s="3">
        <f t="shared" si="81"/>
        <v>34.29090657077073</v>
      </c>
      <c r="G239" s="3">
        <f t="shared" si="81"/>
        <v>34.316427924864101</v>
      </c>
      <c r="H239" s="3">
        <f t="shared" si="81"/>
        <v>34.060775439105626</v>
      </c>
      <c r="I239" s="3">
        <f t="shared" si="81"/>
        <v>34.506057156358402</v>
      </c>
      <c r="J239" s="3">
        <f t="shared" si="81"/>
        <v>33.378932410750508</v>
      </c>
      <c r="K239" s="3">
        <f t="shared" si="81"/>
        <v>34.239553307916339</v>
      </c>
      <c r="L239" s="3">
        <f t="shared" si="81"/>
        <v>33.303859408480768</v>
      </c>
      <c r="M239" s="3">
        <f t="shared" si="81"/>
        <v>32.247351405305629</v>
      </c>
      <c r="N239" s="3">
        <v>34.4</v>
      </c>
    </row>
    <row r="240" spans="1:14" x14ac:dyDescent="0.2">
      <c r="A240" s="3" t="s">
        <v>16</v>
      </c>
      <c r="B240" s="3">
        <v>16.335999999999999</v>
      </c>
      <c r="C240" s="3">
        <v>15.967000000000001</v>
      </c>
      <c r="D240" s="3">
        <v>17.646000000000001</v>
      </c>
      <c r="E240" s="3">
        <v>17.928999999999998</v>
      </c>
      <c r="F240" s="3">
        <v>19.513000000000002</v>
      </c>
      <c r="G240" s="3">
        <v>19.827999999999999</v>
      </c>
      <c r="H240" s="3">
        <v>20.834</v>
      </c>
      <c r="I240" s="3">
        <v>20.393999999999998</v>
      </c>
      <c r="J240" s="3">
        <v>20.131</v>
      </c>
      <c r="K240" s="3">
        <v>19.704999999999998</v>
      </c>
      <c r="L240" s="3">
        <v>18.692</v>
      </c>
      <c r="M240" s="3">
        <v>17.834</v>
      </c>
      <c r="N240" s="3">
        <f>SUM(B240:M240)</f>
        <v>224.80900000000003</v>
      </c>
    </row>
    <row r="241" spans="1:14" x14ac:dyDescent="0.2">
      <c r="A241" s="3" t="s">
        <v>23</v>
      </c>
      <c r="B241" s="3">
        <v>13.032063000000001</v>
      </c>
      <c r="C241" s="3">
        <v>14.911163</v>
      </c>
      <c r="D241" s="3">
        <v>17.521792999999999</v>
      </c>
      <c r="E241" s="3">
        <v>16.859954999999999</v>
      </c>
      <c r="F241" s="3">
        <v>17.853072000000001</v>
      </c>
      <c r="G241" s="3">
        <v>18.05789</v>
      </c>
      <c r="H241" s="3">
        <v>17.965658000000001</v>
      </c>
      <c r="I241" s="3">
        <v>17.302865000000001</v>
      </c>
      <c r="J241" s="3">
        <v>19.064205000000001</v>
      </c>
      <c r="K241" s="3">
        <v>19.476372999999999</v>
      </c>
      <c r="L241" s="3">
        <v>19.102281999999999</v>
      </c>
      <c r="M241" s="3">
        <v>18.477298999999999</v>
      </c>
      <c r="N241" s="3">
        <v>209.6</v>
      </c>
    </row>
    <row r="242" spans="1:14" x14ac:dyDescent="0.2">
      <c r="A242" s="3" t="s">
        <v>15</v>
      </c>
      <c r="B242" s="3">
        <v>435.07299999999998</v>
      </c>
      <c r="C242" s="3">
        <v>423.63299999999998</v>
      </c>
      <c r="D242" s="3">
        <v>471.99700000000001</v>
      </c>
      <c r="E242" s="3">
        <v>491.45499999999998</v>
      </c>
      <c r="F242" s="3">
        <v>541.90200000000004</v>
      </c>
      <c r="G242" s="3">
        <v>557.54999999999995</v>
      </c>
      <c r="H242" s="3">
        <v>594.56500000000005</v>
      </c>
      <c r="I242" s="3">
        <v>582.63400000000001</v>
      </c>
      <c r="J242" s="3">
        <v>565.68899999999996</v>
      </c>
      <c r="K242" s="3">
        <v>548.47</v>
      </c>
      <c r="L242" s="3">
        <v>519.94899999999996</v>
      </c>
      <c r="M242" s="3">
        <v>507.40600000000001</v>
      </c>
      <c r="N242" s="3">
        <f>SUM(B242:M242)</f>
        <v>6240.3229999999994</v>
      </c>
    </row>
    <row r="243" spans="1:14" x14ac:dyDescent="0.2">
      <c r="A243" s="2"/>
      <c r="B243" s="3"/>
    </row>
    <row r="244" spans="1:14" x14ac:dyDescent="0.2">
      <c r="A244" s="9" t="s">
        <v>26</v>
      </c>
    </row>
    <row r="245" spans="1:14" x14ac:dyDescent="0.2">
      <c r="A245" s="4" t="s">
        <v>20</v>
      </c>
    </row>
  </sheetData>
  <mergeCells count="16">
    <mergeCell ref="A219:N219"/>
    <mergeCell ref="A235:N235"/>
    <mergeCell ref="A19:N19"/>
    <mergeCell ref="M1:N1"/>
    <mergeCell ref="A203:N203"/>
    <mergeCell ref="A187:N187"/>
    <mergeCell ref="A171:N171"/>
    <mergeCell ref="A155:N155"/>
    <mergeCell ref="A138:N138"/>
    <mergeCell ref="A121:N121"/>
    <mergeCell ref="A70:N70"/>
    <mergeCell ref="A104:N104"/>
    <mergeCell ref="A87:N87"/>
    <mergeCell ref="A53:N53"/>
    <mergeCell ref="A36:N36"/>
    <mergeCell ref="A2:N2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2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U59"/>
  <sheetViews>
    <sheetView zoomScaleNormal="100" workbookViewId="0">
      <selection activeCell="V17" sqref="V17"/>
    </sheetView>
  </sheetViews>
  <sheetFormatPr baseColWidth="10" defaultRowHeight="12.75" outlineLevelCol="1" x14ac:dyDescent="0.2"/>
  <cols>
    <col min="1" max="1" width="40.140625" customWidth="1"/>
    <col min="2" max="2" width="12.5703125" customWidth="1"/>
    <col min="3" max="13" width="12.5703125" hidden="1" customWidth="1" outlineLevel="1"/>
    <col min="14" max="14" width="12.5703125" customWidth="1" collapsed="1"/>
    <col min="15" max="16" width="12.5703125" customWidth="1"/>
    <col min="17" max="16384" width="11.42578125" style="31"/>
  </cols>
  <sheetData>
    <row r="2" spans="1:21" ht="23.25" customHeight="1" x14ac:dyDescent="0.2"/>
    <row r="3" spans="1:21" ht="18" customHeight="1" x14ac:dyDescent="0.25">
      <c r="A3" s="58">
        <v>2018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21" ht="25.5" x14ac:dyDescent="0.2">
      <c r="A4" s="28"/>
      <c r="B4" s="29" t="s">
        <v>0</v>
      </c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30" t="s">
        <v>8</v>
      </c>
      <c r="K4" s="30" t="s">
        <v>9</v>
      </c>
      <c r="L4" s="30" t="s">
        <v>10</v>
      </c>
      <c r="M4" s="30" t="s">
        <v>11</v>
      </c>
      <c r="N4" s="49" t="s">
        <v>41</v>
      </c>
      <c r="O4" s="30" t="s">
        <v>12</v>
      </c>
      <c r="P4" s="49" t="s">
        <v>42</v>
      </c>
    </row>
    <row r="5" spans="1:21" ht="13.5" thickBot="1" x14ac:dyDescent="0.25">
      <c r="A5" s="33" t="s">
        <v>37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21" x14ac:dyDescent="0.2">
      <c r="A6" s="34" t="s">
        <v>33</v>
      </c>
      <c r="B6" s="37">
        <v>1472161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44">
        <v>1.8717580367473248</v>
      </c>
      <c r="O6" s="37">
        <v>1472161</v>
      </c>
      <c r="P6" s="45">
        <v>1.8717580367473248</v>
      </c>
      <c r="U6" s="52"/>
    </row>
    <row r="7" spans="1:21" x14ac:dyDescent="0.2">
      <c r="A7" s="35" t="s">
        <v>34</v>
      </c>
      <c r="B7" s="38">
        <v>1108970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43">
        <v>2.4809564162299478</v>
      </c>
      <c r="O7" s="38">
        <v>1108970</v>
      </c>
      <c r="P7" s="46">
        <v>2.4809564162299478</v>
      </c>
      <c r="U7" s="52"/>
    </row>
    <row r="8" spans="1:21" x14ac:dyDescent="0.2">
      <c r="A8" s="35" t="s">
        <v>13</v>
      </c>
      <c r="B8" s="38">
        <v>354730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1.1041566910641403</v>
      </c>
      <c r="O8" s="38">
        <v>354730</v>
      </c>
      <c r="P8" s="46">
        <v>1.1041566910641403</v>
      </c>
      <c r="U8" s="52"/>
    </row>
    <row r="9" spans="1:21" x14ac:dyDescent="0.2">
      <c r="A9" s="35" t="s">
        <v>35</v>
      </c>
      <c r="B9" s="38">
        <v>15758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3">
        <v>14.916250799861867</v>
      </c>
      <c r="O9" s="38">
        <v>15758</v>
      </c>
      <c r="P9" s="46">
        <v>14.916250799861867</v>
      </c>
      <c r="U9" s="52"/>
    </row>
    <row r="10" spans="1:21" ht="13.5" thickBot="1" x14ac:dyDescent="0.25">
      <c r="A10" s="36" t="s">
        <v>36</v>
      </c>
      <c r="B10" s="39">
        <v>21846837.609999999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7">
        <v>0.27933544858507026</v>
      </c>
      <c r="O10" s="39">
        <v>21846837.609999999</v>
      </c>
      <c r="P10" s="48">
        <v>0.27933544858507026</v>
      </c>
      <c r="U10" s="52"/>
    </row>
    <row r="11" spans="1:21" ht="13.5" thickBot="1" x14ac:dyDescent="0.25">
      <c r="A11" s="33" t="s">
        <v>38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U11" s="52"/>
    </row>
    <row r="12" spans="1:21" x14ac:dyDescent="0.2">
      <c r="A12" s="34" t="s">
        <v>33</v>
      </c>
      <c r="B12" s="37">
        <v>351550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44">
        <v>16.681989717513748</v>
      </c>
      <c r="O12" s="37">
        <v>351550</v>
      </c>
      <c r="P12" s="45">
        <v>16.681989717513748</v>
      </c>
      <c r="U12" s="52"/>
    </row>
    <row r="13" spans="1:21" x14ac:dyDescent="0.2">
      <c r="A13" s="35" t="s">
        <v>34</v>
      </c>
      <c r="B13" s="38">
        <v>349478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3">
        <v>18.711785646349085</v>
      </c>
      <c r="O13" s="38">
        <v>349478</v>
      </c>
      <c r="P13" s="46">
        <v>18.711785646349085</v>
      </c>
      <c r="U13" s="52"/>
    </row>
    <row r="14" spans="1:21" x14ac:dyDescent="0.2">
      <c r="A14" s="35" t="s">
        <v>13</v>
      </c>
      <c r="B14" s="38">
        <v>2072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3">
        <v>-16.586151368760063</v>
      </c>
      <c r="O14" s="38">
        <v>2072</v>
      </c>
      <c r="P14" s="46">
        <v>-16.586151368760063</v>
      </c>
      <c r="U14" s="52"/>
    </row>
    <row r="15" spans="1:21" x14ac:dyDescent="0.2">
      <c r="A15" s="35" t="s">
        <v>35</v>
      </c>
      <c r="B15" s="38">
        <v>2909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>
        <v>15.207920792079207</v>
      </c>
      <c r="O15" s="38">
        <v>2909</v>
      </c>
      <c r="P15" s="46">
        <v>15.207920792079207</v>
      </c>
      <c r="U15" s="52"/>
    </row>
    <row r="16" spans="1:21" ht="13.5" thickBot="1" x14ac:dyDescent="0.25">
      <c r="A16" s="36" t="s">
        <v>36</v>
      </c>
      <c r="B16" s="39">
        <v>1185572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7">
        <v>-0.79650838304363436</v>
      </c>
      <c r="O16" s="39">
        <v>1185572</v>
      </c>
      <c r="P16" s="48">
        <v>-0.79650838304363436</v>
      </c>
      <c r="U16" s="52"/>
    </row>
    <row r="17" spans="1:21" ht="13.5" thickBot="1" x14ac:dyDescent="0.25">
      <c r="A17" s="33" t="s">
        <v>39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U17" s="52"/>
    </row>
    <row r="18" spans="1:21" x14ac:dyDescent="0.2">
      <c r="A18" s="34" t="s">
        <v>33</v>
      </c>
      <c r="B18" s="37">
        <v>29477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44">
        <v>15.804981535318614</v>
      </c>
      <c r="O18" s="37">
        <v>29477</v>
      </c>
      <c r="P18" s="45">
        <v>15.804981535318614</v>
      </c>
      <c r="U18" s="52"/>
    </row>
    <row r="19" spans="1:21" x14ac:dyDescent="0.2">
      <c r="A19" s="35" t="s">
        <v>34</v>
      </c>
      <c r="B19" s="38">
        <v>27900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43">
        <v>15.955280329163376</v>
      </c>
      <c r="O19" s="38">
        <v>27900</v>
      </c>
      <c r="P19" s="46">
        <v>15.955280329163376</v>
      </c>
      <c r="U19" s="52"/>
    </row>
    <row r="20" spans="1:21" x14ac:dyDescent="0.2">
      <c r="A20" s="35" t="s">
        <v>13</v>
      </c>
      <c r="B20" s="50">
        <v>0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43" t="s">
        <v>32</v>
      </c>
      <c r="O20" s="50">
        <v>0</v>
      </c>
      <c r="P20" s="46" t="s">
        <v>32</v>
      </c>
      <c r="U20" s="52"/>
    </row>
    <row r="21" spans="1:21" x14ac:dyDescent="0.2">
      <c r="A21" s="35" t="s">
        <v>35</v>
      </c>
      <c r="B21" s="38">
        <v>423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3">
        <v>7.908163265306122</v>
      </c>
      <c r="O21" s="38">
        <v>423</v>
      </c>
      <c r="P21" s="46">
        <v>7.908163265306122</v>
      </c>
      <c r="U21" s="52"/>
    </row>
    <row r="22" spans="1:21" ht="13.5" thickBot="1" x14ac:dyDescent="0.25">
      <c r="A22" s="36" t="s">
        <v>36</v>
      </c>
      <c r="B22" s="39">
        <v>3984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7">
        <v>13.375071143995447</v>
      </c>
      <c r="O22" s="39">
        <v>3984</v>
      </c>
      <c r="P22" s="48">
        <v>13.375071143995447</v>
      </c>
      <c r="U22" s="52"/>
    </row>
    <row r="23" spans="1:21" ht="13.5" thickBot="1" x14ac:dyDescent="0.25">
      <c r="A23" s="33" t="s">
        <v>40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U23" s="52"/>
    </row>
    <row r="24" spans="1:21" x14ac:dyDescent="0.2">
      <c r="A24" s="34" t="s">
        <v>33</v>
      </c>
      <c r="B24" s="37">
        <v>1853188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44">
        <v>4.5902740348391937</v>
      </c>
      <c r="O24" s="37">
        <v>1853188</v>
      </c>
      <c r="P24" s="45">
        <v>4.5902740348391937</v>
      </c>
      <c r="U24" s="52"/>
    </row>
    <row r="25" spans="1:21" x14ac:dyDescent="0.2">
      <c r="A25" s="35" t="s">
        <v>34</v>
      </c>
      <c r="B25" s="38">
        <v>1486348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43">
        <v>6.1240518186803143</v>
      </c>
      <c r="O25" s="38">
        <v>1486348</v>
      </c>
      <c r="P25" s="46">
        <v>6.1240518186803143</v>
      </c>
      <c r="U25" s="52"/>
    </row>
    <row r="26" spans="1:21" x14ac:dyDescent="0.2">
      <c r="A26" s="35" t="s">
        <v>13</v>
      </c>
      <c r="B26" s="38">
        <v>356802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43">
        <v>0.97979283409746987</v>
      </c>
      <c r="O26" s="38">
        <v>356802</v>
      </c>
      <c r="P26" s="46">
        <v>0.97979283409746987</v>
      </c>
      <c r="U26" s="52"/>
    </row>
    <row r="27" spans="1:21" x14ac:dyDescent="0.2">
      <c r="A27" s="35" t="s">
        <v>35</v>
      </c>
      <c r="B27" s="38">
        <v>19090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43">
        <v>2.304394426580922</v>
      </c>
      <c r="O27" s="38">
        <v>19090</v>
      </c>
      <c r="P27" s="46">
        <v>2.304394426580922</v>
      </c>
      <c r="U27" s="52"/>
    </row>
    <row r="28" spans="1:21" ht="13.5" thickBot="1" x14ac:dyDescent="0.25">
      <c r="A28" s="36" t="s">
        <v>36</v>
      </c>
      <c r="B28" s="39">
        <v>23036393.609999999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7">
        <v>13.986816281290665</v>
      </c>
      <c r="O28" s="39">
        <v>23036393.609999999</v>
      </c>
      <c r="P28" s="48">
        <v>13.986816281290665</v>
      </c>
      <c r="U28" s="52"/>
    </row>
    <row r="30" spans="1:21" x14ac:dyDescent="0.2">
      <c r="A30" s="59" t="s">
        <v>46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1:2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1:21" ht="18" customHeight="1" x14ac:dyDescent="0.25">
      <c r="A32" s="58">
        <v>2017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21" ht="25.5" x14ac:dyDescent="0.2">
      <c r="A33" s="28"/>
      <c r="B33" s="29" t="s">
        <v>0</v>
      </c>
      <c r="C33" s="30" t="s">
        <v>1</v>
      </c>
      <c r="D33" s="30" t="s">
        <v>2</v>
      </c>
      <c r="E33" s="30" t="s">
        <v>3</v>
      </c>
      <c r="F33" s="30" t="s">
        <v>4</v>
      </c>
      <c r="G33" s="30" t="s">
        <v>5</v>
      </c>
      <c r="H33" s="30" t="s">
        <v>6</v>
      </c>
      <c r="I33" s="30" t="s">
        <v>7</v>
      </c>
      <c r="J33" s="30" t="s">
        <v>8</v>
      </c>
      <c r="K33" s="30" t="s">
        <v>9</v>
      </c>
      <c r="L33" s="30" t="s">
        <v>10</v>
      </c>
      <c r="M33" s="30" t="s">
        <v>11</v>
      </c>
      <c r="N33" s="49" t="s">
        <v>41</v>
      </c>
      <c r="O33" s="30" t="s">
        <v>12</v>
      </c>
      <c r="P33" s="49" t="s">
        <v>42</v>
      </c>
    </row>
    <row r="34" spans="1:21" ht="13.5" thickBot="1" x14ac:dyDescent="0.25">
      <c r="A34" s="33" t="s">
        <v>37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21" x14ac:dyDescent="0.2">
      <c r="A35" s="34" t="s">
        <v>33</v>
      </c>
      <c r="B35" s="37">
        <v>1445076</v>
      </c>
      <c r="C35" s="37">
        <v>1392409</v>
      </c>
      <c r="D35" s="37">
        <v>1725303</v>
      </c>
      <c r="E35" s="37">
        <v>2120798</v>
      </c>
      <c r="F35" s="37">
        <v>2227839</v>
      </c>
      <c r="G35" s="37">
        <v>2312252</v>
      </c>
      <c r="H35" s="37">
        <v>2542158</v>
      </c>
      <c r="I35" s="37">
        <v>2487485</v>
      </c>
      <c r="J35" s="37">
        <v>2430343</v>
      </c>
      <c r="K35" s="37">
        <v>2185578</v>
      </c>
      <c r="L35" s="37">
        <v>1765579</v>
      </c>
      <c r="M35" s="37">
        <v>1757611</v>
      </c>
      <c r="N35" s="44">
        <v>0.93526481271445594</v>
      </c>
      <c r="O35" s="40">
        <v>24392805</v>
      </c>
      <c r="P35" s="45">
        <v>4.456955664984128</v>
      </c>
      <c r="U35" s="52"/>
    </row>
    <row r="36" spans="1:21" x14ac:dyDescent="0.2">
      <c r="A36" s="35" t="s">
        <v>34</v>
      </c>
      <c r="B36" s="38">
        <v>1082729</v>
      </c>
      <c r="C36" s="38">
        <v>1088826</v>
      </c>
      <c r="D36" s="38">
        <v>1291058</v>
      </c>
      <c r="E36" s="38">
        <v>1560450</v>
      </c>
      <c r="F36" s="38">
        <v>1640677</v>
      </c>
      <c r="G36" s="38">
        <v>1675999</v>
      </c>
      <c r="H36" s="38">
        <v>1786006</v>
      </c>
      <c r="I36" s="38">
        <v>1719413</v>
      </c>
      <c r="J36" s="38">
        <v>1732887</v>
      </c>
      <c r="K36" s="38">
        <v>1575623</v>
      </c>
      <c r="L36" s="38">
        <v>1330531</v>
      </c>
      <c r="M36" s="38">
        <v>1365068</v>
      </c>
      <c r="N36" s="43">
        <v>0.30553085802881896</v>
      </c>
      <c r="O36" s="41">
        <v>17844391</v>
      </c>
      <c r="P36" s="46">
        <v>4.4862829333324905</v>
      </c>
      <c r="U36" s="52"/>
    </row>
    <row r="37" spans="1:21" x14ac:dyDescent="0.2">
      <c r="A37" s="35" t="s">
        <v>13</v>
      </c>
      <c r="B37" s="38">
        <v>350250</v>
      </c>
      <c r="C37" s="38">
        <v>293808</v>
      </c>
      <c r="D37" s="38">
        <v>424740</v>
      </c>
      <c r="E37" s="38">
        <v>555650</v>
      </c>
      <c r="F37" s="38">
        <v>580400</v>
      </c>
      <c r="G37" s="38">
        <v>627318</v>
      </c>
      <c r="H37" s="38">
        <v>746120</v>
      </c>
      <c r="I37" s="38">
        <v>761576</v>
      </c>
      <c r="J37" s="38">
        <v>686786</v>
      </c>
      <c r="K37" s="38">
        <v>600592</v>
      </c>
      <c r="L37" s="38">
        <v>426816</v>
      </c>
      <c r="M37" s="38">
        <v>383180</v>
      </c>
      <c r="N37" s="43">
        <v>3.4363611823457956</v>
      </c>
      <c r="O37" s="41">
        <v>6442112</v>
      </c>
      <c r="P37" s="46">
        <v>4.3651478955770493</v>
      </c>
      <c r="U37" s="52"/>
    </row>
    <row r="38" spans="1:21" x14ac:dyDescent="0.2">
      <c r="A38" s="35" t="s">
        <v>35</v>
      </c>
      <c r="B38" s="38">
        <v>15743</v>
      </c>
      <c r="C38" s="38">
        <v>14616</v>
      </c>
      <c r="D38" s="38">
        <v>17505</v>
      </c>
      <c r="E38" s="38">
        <v>18631</v>
      </c>
      <c r="F38" s="38">
        <v>20500</v>
      </c>
      <c r="G38" s="38">
        <v>20426</v>
      </c>
      <c r="H38" s="38">
        <v>21137</v>
      </c>
      <c r="I38" s="38">
        <v>20877</v>
      </c>
      <c r="J38" s="38">
        <v>20845</v>
      </c>
      <c r="K38" s="38">
        <v>20291</v>
      </c>
      <c r="L38" s="38">
        <v>17507</v>
      </c>
      <c r="M38" s="38">
        <v>16490</v>
      </c>
      <c r="N38" s="43">
        <v>-2.8685869117040701</v>
      </c>
      <c r="O38" s="41">
        <v>224568</v>
      </c>
      <c r="P38" s="46">
        <v>-0.80699662095010927</v>
      </c>
      <c r="U38" s="52"/>
    </row>
    <row r="39" spans="1:21" ht="13.5" thickBot="1" x14ac:dyDescent="0.25">
      <c r="A39" s="36" t="s">
        <v>36</v>
      </c>
      <c r="B39" s="39">
        <v>19011095</v>
      </c>
      <c r="C39" s="39">
        <v>19866630.23</v>
      </c>
      <c r="D39" s="39">
        <v>26562651</v>
      </c>
      <c r="E39" s="39">
        <v>24166067</v>
      </c>
      <c r="F39" s="39">
        <v>23441096.43</v>
      </c>
      <c r="G39" s="39">
        <v>24231191.25</v>
      </c>
      <c r="H39" s="39">
        <v>24235382.259999998</v>
      </c>
      <c r="I39" s="39">
        <v>24595156.600000001</v>
      </c>
      <c r="J39" s="39">
        <v>25375754.73</v>
      </c>
      <c r="K39" s="39">
        <v>25499944.84</v>
      </c>
      <c r="L39" s="39">
        <v>25739564.399999999</v>
      </c>
      <c r="M39" s="39">
        <v>24480725.73</v>
      </c>
      <c r="N39" s="47">
        <v>12.023571866793793</v>
      </c>
      <c r="O39" s="42">
        <v>287962242.46999997</v>
      </c>
      <c r="P39" s="48">
        <v>1.8521589338008599</v>
      </c>
      <c r="U39" s="52"/>
    </row>
    <row r="40" spans="1:21" ht="13.5" thickBot="1" x14ac:dyDescent="0.25">
      <c r="A40" s="33" t="s">
        <v>38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U40" s="52"/>
    </row>
    <row r="41" spans="1:21" x14ac:dyDescent="0.2">
      <c r="A41" s="34" t="s">
        <v>33</v>
      </c>
      <c r="B41" s="37">
        <v>301289</v>
      </c>
      <c r="C41" s="37">
        <v>296250</v>
      </c>
      <c r="D41" s="37">
        <v>384416</v>
      </c>
      <c r="E41" s="37">
        <v>530576</v>
      </c>
      <c r="F41" s="37">
        <v>548354</v>
      </c>
      <c r="G41" s="37">
        <v>578827</v>
      </c>
      <c r="H41" s="37">
        <v>675111</v>
      </c>
      <c r="I41" s="37">
        <v>693537</v>
      </c>
      <c r="J41" s="37">
        <v>626488</v>
      </c>
      <c r="K41" s="37">
        <v>596648</v>
      </c>
      <c r="L41" s="37">
        <v>405724</v>
      </c>
      <c r="M41" s="37">
        <v>377526</v>
      </c>
      <c r="N41" s="44">
        <v>14.306216618827889</v>
      </c>
      <c r="O41" s="40">
        <v>6014548</v>
      </c>
      <c r="P41" s="45">
        <v>17.518177364180836</v>
      </c>
      <c r="U41" s="52"/>
    </row>
    <row r="42" spans="1:21" x14ac:dyDescent="0.2">
      <c r="A42" s="35" t="s">
        <v>34</v>
      </c>
      <c r="B42" s="38">
        <v>294392</v>
      </c>
      <c r="C42" s="38">
        <v>295100</v>
      </c>
      <c r="D42" s="38">
        <v>382832</v>
      </c>
      <c r="E42" s="38">
        <v>528490</v>
      </c>
      <c r="F42" s="38">
        <v>545680</v>
      </c>
      <c r="G42" s="38">
        <v>577039</v>
      </c>
      <c r="H42" s="38">
        <v>671568</v>
      </c>
      <c r="I42" s="38">
        <v>689203</v>
      </c>
      <c r="J42" s="38">
        <v>621057</v>
      </c>
      <c r="K42" s="38">
        <v>594147</v>
      </c>
      <c r="L42" s="38">
        <v>404282</v>
      </c>
      <c r="M42" s="38">
        <v>375026</v>
      </c>
      <c r="N42" s="43">
        <v>15.664872700356224</v>
      </c>
      <c r="O42" s="41">
        <v>5978559</v>
      </c>
      <c r="P42" s="46">
        <v>17.956799648648666</v>
      </c>
      <c r="U42" s="52"/>
    </row>
    <row r="43" spans="1:21" x14ac:dyDescent="0.2">
      <c r="A43" s="35" t="s">
        <v>13</v>
      </c>
      <c r="B43" s="38">
        <v>2484</v>
      </c>
      <c r="C43" s="38">
        <v>1150</v>
      </c>
      <c r="D43" s="38">
        <v>1476</v>
      </c>
      <c r="E43" s="38">
        <v>2086</v>
      </c>
      <c r="F43" s="38">
        <v>2016</v>
      </c>
      <c r="G43" s="38">
        <v>1562</v>
      </c>
      <c r="H43" s="38">
        <v>3010</v>
      </c>
      <c r="I43" s="38">
        <v>4046</v>
      </c>
      <c r="J43" s="38">
        <v>5070</v>
      </c>
      <c r="K43" s="38">
        <v>2272</v>
      </c>
      <c r="L43" s="38">
        <v>1442</v>
      </c>
      <c r="M43" s="38">
        <v>2500</v>
      </c>
      <c r="N43" s="43">
        <v>20.540019286403087</v>
      </c>
      <c r="O43" s="41">
        <v>29106</v>
      </c>
      <c r="P43" s="46">
        <v>149.75115840054917</v>
      </c>
      <c r="U43" s="52"/>
    </row>
    <row r="44" spans="1:21" x14ac:dyDescent="0.2">
      <c r="A44" s="35" t="s">
        <v>35</v>
      </c>
      <c r="B44" s="38">
        <v>2525</v>
      </c>
      <c r="C44" s="38">
        <v>2303</v>
      </c>
      <c r="D44" s="38">
        <v>2862</v>
      </c>
      <c r="E44" s="38">
        <v>3639</v>
      </c>
      <c r="F44" s="38">
        <v>4008</v>
      </c>
      <c r="G44" s="38">
        <v>4071</v>
      </c>
      <c r="H44" s="38">
        <v>4562</v>
      </c>
      <c r="I44" s="38">
        <v>4624</v>
      </c>
      <c r="J44" s="38">
        <v>4241</v>
      </c>
      <c r="K44" s="38">
        <v>4121</v>
      </c>
      <c r="L44" s="38">
        <v>3042</v>
      </c>
      <c r="M44" s="38">
        <v>3011</v>
      </c>
      <c r="N44" s="43">
        <v>17.847358121330725</v>
      </c>
      <c r="O44" s="41">
        <v>42987</v>
      </c>
      <c r="P44" s="46">
        <v>14.990771206163229</v>
      </c>
      <c r="U44" s="52"/>
    </row>
    <row r="45" spans="1:21" ht="13.5" thickBot="1" x14ac:dyDescent="0.25">
      <c r="A45" s="36" t="s">
        <v>36</v>
      </c>
      <c r="B45" s="39">
        <v>1194688</v>
      </c>
      <c r="C45" s="39">
        <v>1241805</v>
      </c>
      <c r="D45" s="39">
        <v>1242609</v>
      </c>
      <c r="E45" s="39">
        <v>1097574</v>
      </c>
      <c r="F45" s="39">
        <v>1223732</v>
      </c>
      <c r="G45" s="39">
        <v>1207803</v>
      </c>
      <c r="H45" s="39">
        <v>1160759</v>
      </c>
      <c r="I45" s="39">
        <v>1167475</v>
      </c>
      <c r="J45" s="39">
        <v>1198302</v>
      </c>
      <c r="K45" s="39">
        <v>1363891</v>
      </c>
      <c r="L45" s="39">
        <v>1349781</v>
      </c>
      <c r="M45" s="39">
        <v>1154862</v>
      </c>
      <c r="N45" s="47">
        <v>-12.722235363734816</v>
      </c>
      <c r="O45" s="42">
        <v>14624581</v>
      </c>
      <c r="P45" s="48">
        <v>2.9339370420408319</v>
      </c>
      <c r="U45" s="52"/>
    </row>
    <row r="46" spans="1:21" ht="13.5" thickBot="1" x14ac:dyDescent="0.25">
      <c r="A46" s="33" t="s">
        <v>39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U46" s="52"/>
    </row>
    <row r="47" spans="1:21" x14ac:dyDescent="0.2">
      <c r="A47" s="34" t="s">
        <v>33</v>
      </c>
      <c r="B47" s="37">
        <v>25585</v>
      </c>
      <c r="C47" s="37">
        <v>23049</v>
      </c>
      <c r="D47" s="37">
        <v>28088</v>
      </c>
      <c r="E47" s="37">
        <v>30672</v>
      </c>
      <c r="F47" s="37">
        <v>32233</v>
      </c>
      <c r="G47" s="37">
        <v>46844</v>
      </c>
      <c r="H47" s="37">
        <v>79411</v>
      </c>
      <c r="I47" s="37">
        <v>80271</v>
      </c>
      <c r="J47" s="37">
        <v>52248</v>
      </c>
      <c r="K47" s="37">
        <v>34285</v>
      </c>
      <c r="L47" s="37">
        <v>30868</v>
      </c>
      <c r="M47" s="37">
        <v>30688</v>
      </c>
      <c r="N47" s="44">
        <v>4.4164681864579789</v>
      </c>
      <c r="O47" s="40">
        <v>494636</v>
      </c>
      <c r="P47" s="45">
        <v>13.761991172932781</v>
      </c>
      <c r="U47" s="52"/>
    </row>
    <row r="48" spans="1:21" x14ac:dyDescent="0.2">
      <c r="A48" s="35" t="s">
        <v>34</v>
      </c>
      <c r="B48" s="38">
        <v>25585</v>
      </c>
      <c r="C48" s="38">
        <v>23049</v>
      </c>
      <c r="D48" s="38">
        <v>28088</v>
      </c>
      <c r="E48" s="38">
        <v>30672</v>
      </c>
      <c r="F48" s="38">
        <v>32233</v>
      </c>
      <c r="G48" s="38">
        <v>46844</v>
      </c>
      <c r="H48" s="38">
        <v>78861</v>
      </c>
      <c r="I48" s="38">
        <v>79635</v>
      </c>
      <c r="J48" s="38">
        <v>51339</v>
      </c>
      <c r="K48" s="38">
        <v>33324</v>
      </c>
      <c r="L48" s="38">
        <v>29207</v>
      </c>
      <c r="M48" s="38">
        <v>29323</v>
      </c>
      <c r="N48" s="43">
        <v>4.6129147342133425</v>
      </c>
      <c r="O48" s="41">
        <v>481688</v>
      </c>
      <c r="P48" s="46">
        <v>14.307410826370383</v>
      </c>
      <c r="U48" s="52"/>
    </row>
    <row r="49" spans="1:21" x14ac:dyDescent="0.2">
      <c r="A49" s="35" t="s">
        <v>13</v>
      </c>
      <c r="B49" s="50" t="s">
        <v>44</v>
      </c>
      <c r="C49" s="50" t="s">
        <v>44</v>
      </c>
      <c r="D49" s="50" t="s">
        <v>44</v>
      </c>
      <c r="E49" s="50" t="s">
        <v>44</v>
      </c>
      <c r="F49" s="50" t="s">
        <v>44</v>
      </c>
      <c r="G49" s="50" t="s">
        <v>44</v>
      </c>
      <c r="H49" s="50" t="s">
        <v>44</v>
      </c>
      <c r="I49" s="50" t="s">
        <v>44</v>
      </c>
      <c r="J49" s="50" t="s">
        <v>44</v>
      </c>
      <c r="K49" s="50" t="s">
        <v>44</v>
      </c>
      <c r="L49" s="50" t="s">
        <v>44</v>
      </c>
      <c r="M49" s="50" t="s">
        <v>44</v>
      </c>
      <c r="N49" s="43" t="s">
        <v>32</v>
      </c>
      <c r="O49" s="50" t="s">
        <v>44</v>
      </c>
      <c r="P49" s="46" t="s">
        <v>32</v>
      </c>
      <c r="U49" s="52"/>
    </row>
    <row r="50" spans="1:21" x14ac:dyDescent="0.2">
      <c r="A50" s="35" t="s">
        <v>35</v>
      </c>
      <c r="B50" s="38">
        <v>464</v>
      </c>
      <c r="C50" s="38">
        <v>357</v>
      </c>
      <c r="D50" s="38">
        <v>446</v>
      </c>
      <c r="E50" s="38">
        <v>460</v>
      </c>
      <c r="F50" s="38">
        <v>483</v>
      </c>
      <c r="G50" s="38">
        <v>606</v>
      </c>
      <c r="H50" s="38">
        <v>782</v>
      </c>
      <c r="I50" s="38">
        <v>783</v>
      </c>
      <c r="J50" s="38">
        <v>646</v>
      </c>
      <c r="K50" s="38">
        <v>483</v>
      </c>
      <c r="L50" s="38">
        <v>440</v>
      </c>
      <c r="M50" s="38">
        <v>421</v>
      </c>
      <c r="N50" s="43">
        <v>-5.6053811659192823</v>
      </c>
      <c r="O50" s="41">
        <v>6305</v>
      </c>
      <c r="P50" s="46">
        <v>9.8049460118425635</v>
      </c>
      <c r="U50" s="52"/>
    </row>
    <row r="51" spans="1:21" ht="13.5" thickBot="1" x14ac:dyDescent="0.25">
      <c r="A51" s="36" t="s">
        <v>36</v>
      </c>
      <c r="B51" s="39">
        <v>3514</v>
      </c>
      <c r="C51" s="39">
        <v>4255</v>
      </c>
      <c r="D51" s="39">
        <v>4090</v>
      </c>
      <c r="E51" s="39">
        <v>2009</v>
      </c>
      <c r="F51" s="39">
        <v>2798</v>
      </c>
      <c r="G51" s="39">
        <v>5726</v>
      </c>
      <c r="H51" s="39">
        <v>6048</v>
      </c>
      <c r="I51" s="39">
        <v>4455</v>
      </c>
      <c r="J51" s="39">
        <v>36350</v>
      </c>
      <c r="K51" s="39">
        <v>3939</v>
      </c>
      <c r="L51" s="39">
        <v>3660</v>
      </c>
      <c r="M51" s="39">
        <v>3052</v>
      </c>
      <c r="N51" s="47">
        <v>-40.932843042384363</v>
      </c>
      <c r="O51" s="42">
        <v>44469</v>
      </c>
      <c r="P51" s="48">
        <v>-49.612482153783397</v>
      </c>
      <c r="U51" s="52"/>
    </row>
    <row r="52" spans="1:21" ht="13.5" thickBot="1" x14ac:dyDescent="0.25">
      <c r="A52" s="33" t="s">
        <v>40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U52" s="52"/>
    </row>
    <row r="53" spans="1:21" x14ac:dyDescent="0.2">
      <c r="A53" s="34" t="s">
        <v>33</v>
      </c>
      <c r="B53" s="37">
        <v>1771950</v>
      </c>
      <c r="C53" s="37">
        <v>1711708</v>
      </c>
      <c r="D53" s="37">
        <v>2137807</v>
      </c>
      <c r="E53" s="37">
        <v>2682046</v>
      </c>
      <c r="F53" s="37">
        <v>2808426</v>
      </c>
      <c r="G53" s="37">
        <v>2937923</v>
      </c>
      <c r="H53" s="37">
        <v>3296680</v>
      </c>
      <c r="I53" s="37">
        <v>3261293</v>
      </c>
      <c r="J53" s="37">
        <v>3109079</v>
      </c>
      <c r="K53" s="37">
        <v>2816511</v>
      </c>
      <c r="L53" s="37">
        <v>2202171</v>
      </c>
      <c r="M53" s="37">
        <v>2165825</v>
      </c>
      <c r="N53" s="44">
        <v>3.0858770932383814</v>
      </c>
      <c r="O53" s="40">
        <v>30901989</v>
      </c>
      <c r="P53" s="45">
        <v>6.9095872093852968</v>
      </c>
      <c r="U53" s="52"/>
    </row>
    <row r="54" spans="1:21" x14ac:dyDescent="0.2">
      <c r="A54" s="35" t="s">
        <v>34</v>
      </c>
      <c r="B54" s="38">
        <v>1402706</v>
      </c>
      <c r="C54" s="38">
        <v>1406975</v>
      </c>
      <c r="D54" s="38">
        <v>1701978</v>
      </c>
      <c r="E54" s="38">
        <v>2119612</v>
      </c>
      <c r="F54" s="38">
        <v>2218590</v>
      </c>
      <c r="G54" s="38">
        <v>2299882</v>
      </c>
      <c r="H54" s="38">
        <v>2536435</v>
      </c>
      <c r="I54" s="38">
        <v>2488251</v>
      </c>
      <c r="J54" s="38">
        <v>2405283</v>
      </c>
      <c r="K54" s="38">
        <v>2203094</v>
      </c>
      <c r="L54" s="38">
        <v>1764020</v>
      </c>
      <c r="M54" s="38">
        <v>1769417</v>
      </c>
      <c r="N54" s="43">
        <v>3.2829103856873934</v>
      </c>
      <c r="O54" s="41">
        <v>24304638</v>
      </c>
      <c r="P54" s="46">
        <v>7.6949342791900159</v>
      </c>
      <c r="U54" s="52"/>
    </row>
    <row r="55" spans="1:21" x14ac:dyDescent="0.2">
      <c r="A55" s="35" t="s">
        <v>13</v>
      </c>
      <c r="B55" s="38">
        <v>352734</v>
      </c>
      <c r="C55" s="38">
        <v>294958</v>
      </c>
      <c r="D55" s="38">
        <v>426216</v>
      </c>
      <c r="E55" s="38">
        <v>557736</v>
      </c>
      <c r="F55" s="38">
        <v>582416</v>
      </c>
      <c r="G55" s="38">
        <v>628880</v>
      </c>
      <c r="H55" s="38">
        <v>749130</v>
      </c>
      <c r="I55" s="38">
        <v>765622</v>
      </c>
      <c r="J55" s="38">
        <v>691856</v>
      </c>
      <c r="K55" s="38">
        <v>602864</v>
      </c>
      <c r="L55" s="38">
        <v>428258</v>
      </c>
      <c r="M55" s="38">
        <v>385680</v>
      </c>
      <c r="N55" s="43">
        <v>3.5315845422039924</v>
      </c>
      <c r="O55" s="41">
        <v>6471218</v>
      </c>
      <c r="P55" s="46">
        <v>4.6391195798406288</v>
      </c>
      <c r="U55" s="52"/>
    </row>
    <row r="56" spans="1:21" x14ac:dyDescent="0.2">
      <c r="A56" s="35" t="s">
        <v>35</v>
      </c>
      <c r="B56" s="38">
        <v>18732</v>
      </c>
      <c r="C56" s="38">
        <v>17276</v>
      </c>
      <c r="D56" s="38">
        <v>20813</v>
      </c>
      <c r="E56" s="38">
        <v>22730</v>
      </c>
      <c r="F56" s="38">
        <v>24991</v>
      </c>
      <c r="G56" s="38">
        <v>25103</v>
      </c>
      <c r="H56" s="38">
        <v>26481</v>
      </c>
      <c r="I56" s="38">
        <v>26284</v>
      </c>
      <c r="J56" s="38">
        <v>25732</v>
      </c>
      <c r="K56" s="38">
        <v>24895</v>
      </c>
      <c r="L56" s="38">
        <v>20989</v>
      </c>
      <c r="M56" s="38">
        <v>19922</v>
      </c>
      <c r="N56" s="43">
        <v>-0.28030833917309039</v>
      </c>
      <c r="O56" s="41">
        <v>273860</v>
      </c>
      <c r="P56" s="46">
        <v>1.610270109824874</v>
      </c>
      <c r="U56" s="52"/>
    </row>
    <row r="57" spans="1:21" ht="13.5" thickBot="1" x14ac:dyDescent="0.25">
      <c r="A57" s="36" t="s">
        <v>36</v>
      </c>
      <c r="B57" s="39">
        <v>20209297</v>
      </c>
      <c r="C57" s="39">
        <v>21112690.23</v>
      </c>
      <c r="D57" s="39">
        <v>27809350</v>
      </c>
      <c r="E57" s="39">
        <v>25265650</v>
      </c>
      <c r="F57" s="39">
        <v>24667626.43</v>
      </c>
      <c r="G57" s="39">
        <v>25444720.25</v>
      </c>
      <c r="H57" s="39">
        <v>25402189.259999998</v>
      </c>
      <c r="I57" s="39">
        <v>25767086.600000001</v>
      </c>
      <c r="J57" s="39">
        <v>26610406.73</v>
      </c>
      <c r="K57" s="39">
        <v>26867774.84</v>
      </c>
      <c r="L57" s="39">
        <v>27093005.399999999</v>
      </c>
      <c r="M57" s="39">
        <v>25638639.73</v>
      </c>
      <c r="N57" s="47">
        <v>10.599278162345923</v>
      </c>
      <c r="O57" s="42">
        <v>302631292.46999997</v>
      </c>
      <c r="P57" s="48">
        <v>1.888613025155597</v>
      </c>
      <c r="U57" s="52"/>
    </row>
    <row r="59" spans="1:21" ht="12.75" customHeight="1" x14ac:dyDescent="0.2">
      <c r="A59" s="59" t="s">
        <v>46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</row>
  </sheetData>
  <mergeCells count="4">
    <mergeCell ref="A32:P32"/>
    <mergeCell ref="A59:P59"/>
    <mergeCell ref="A3:P3"/>
    <mergeCell ref="A30:P30"/>
  </mergeCells>
  <phoneticPr fontId="2" type="noConversion"/>
  <conditionalFormatting sqref="N35:N39">
    <cfRule type="cellIs" dxfId="47" priority="39" stopIfTrue="1" operator="lessThan">
      <formula>0</formula>
    </cfRule>
    <cfRule type="cellIs" dxfId="46" priority="40" stopIfTrue="1" operator="greaterThan">
      <formula>0</formula>
    </cfRule>
  </conditionalFormatting>
  <conditionalFormatting sqref="P35:P39">
    <cfRule type="cellIs" dxfId="45" priority="37" stopIfTrue="1" operator="lessThan">
      <formula>0</formula>
    </cfRule>
    <cfRule type="cellIs" dxfId="44" priority="38" stopIfTrue="1" operator="greaterThan">
      <formula>0</formula>
    </cfRule>
  </conditionalFormatting>
  <conditionalFormatting sqref="N41:N45">
    <cfRule type="cellIs" dxfId="43" priority="35" stopIfTrue="1" operator="lessThan">
      <formula>0</formula>
    </cfRule>
    <cfRule type="cellIs" dxfId="42" priority="36" stopIfTrue="1" operator="greaterThan">
      <formula>0</formula>
    </cfRule>
  </conditionalFormatting>
  <conditionalFormatting sqref="N47:N48 N50:N51">
    <cfRule type="cellIs" dxfId="41" priority="33" stopIfTrue="1" operator="lessThan">
      <formula>0</formula>
    </cfRule>
    <cfRule type="cellIs" dxfId="40" priority="34" stopIfTrue="1" operator="greaterThan">
      <formula>0</formula>
    </cfRule>
  </conditionalFormatting>
  <conditionalFormatting sqref="P47:P48 P50:P51">
    <cfRule type="cellIs" dxfId="39" priority="31" stopIfTrue="1" operator="lessThan">
      <formula>0</formula>
    </cfRule>
    <cfRule type="cellIs" dxfId="38" priority="32" stopIfTrue="1" operator="greaterThan">
      <formula>0</formula>
    </cfRule>
  </conditionalFormatting>
  <conditionalFormatting sqref="N53:N57">
    <cfRule type="cellIs" dxfId="37" priority="29" stopIfTrue="1" operator="lessThan">
      <formula>0</formula>
    </cfRule>
    <cfRule type="cellIs" dxfId="36" priority="30" stopIfTrue="1" operator="greaterThan">
      <formula>0</formula>
    </cfRule>
  </conditionalFormatting>
  <conditionalFormatting sqref="P53:P57">
    <cfRule type="cellIs" dxfId="35" priority="27" stopIfTrue="1" operator="lessThan">
      <formula>0</formula>
    </cfRule>
    <cfRule type="cellIs" dxfId="34" priority="28" stopIfTrue="1" operator="greaterThan">
      <formula>0</formula>
    </cfRule>
  </conditionalFormatting>
  <conditionalFormatting sqref="P41:P45">
    <cfRule type="cellIs" dxfId="33" priority="25" stopIfTrue="1" operator="lessThan">
      <formula>0</formula>
    </cfRule>
    <cfRule type="cellIs" dxfId="32" priority="26" stopIfTrue="1" operator="greaterThan">
      <formula>0</formula>
    </cfRule>
  </conditionalFormatting>
  <conditionalFormatting sqref="N6:N10">
    <cfRule type="cellIs" dxfId="31" priority="23" stopIfTrue="1" operator="lessThan">
      <formula>0</formula>
    </cfRule>
    <cfRule type="cellIs" dxfId="30" priority="24" stopIfTrue="1" operator="greaterThan">
      <formula>0</formula>
    </cfRule>
  </conditionalFormatting>
  <conditionalFormatting sqref="P6:P10">
    <cfRule type="cellIs" dxfId="29" priority="21" stopIfTrue="1" operator="lessThan">
      <formula>0</formula>
    </cfRule>
    <cfRule type="cellIs" dxfId="28" priority="22" stopIfTrue="1" operator="greaterThan">
      <formula>0</formula>
    </cfRule>
  </conditionalFormatting>
  <conditionalFormatting sqref="N12:N16">
    <cfRule type="cellIs" dxfId="27" priority="19" stopIfTrue="1" operator="lessThan">
      <formula>0</formula>
    </cfRule>
    <cfRule type="cellIs" dxfId="26" priority="20" stopIfTrue="1" operator="greaterThan">
      <formula>0</formula>
    </cfRule>
  </conditionalFormatting>
  <conditionalFormatting sqref="N18:N19 N21:N22">
    <cfRule type="cellIs" dxfId="25" priority="17" stopIfTrue="1" operator="lessThan">
      <formula>0</formula>
    </cfRule>
    <cfRule type="cellIs" dxfId="24" priority="18" stopIfTrue="1" operator="greaterThan">
      <formula>0</formula>
    </cfRule>
  </conditionalFormatting>
  <conditionalFormatting sqref="P18:P19 P21:P22">
    <cfRule type="cellIs" dxfId="23" priority="15" stopIfTrue="1" operator="lessThan">
      <formula>0</formula>
    </cfRule>
    <cfRule type="cellIs" dxfId="22" priority="16" stopIfTrue="1" operator="greaterThan">
      <formula>0</formula>
    </cfRule>
  </conditionalFormatting>
  <conditionalFormatting sqref="N24:N28">
    <cfRule type="cellIs" dxfId="21" priority="13" stopIfTrue="1" operator="lessThan">
      <formula>0</formula>
    </cfRule>
    <cfRule type="cellIs" dxfId="20" priority="14" stopIfTrue="1" operator="greaterThan">
      <formula>0</formula>
    </cfRule>
  </conditionalFormatting>
  <conditionalFormatting sqref="P24:P28">
    <cfRule type="cellIs" dxfId="19" priority="11" stopIfTrue="1" operator="lessThan">
      <formula>0</formula>
    </cfRule>
    <cfRule type="cellIs" dxfId="18" priority="12" stopIfTrue="1" operator="greaterThan">
      <formula>0</formula>
    </cfRule>
  </conditionalFormatting>
  <conditionalFormatting sqref="P12:P16">
    <cfRule type="cellIs" dxfId="17" priority="9" stopIfTrue="1" operator="lessThan">
      <formula>0</formula>
    </cfRule>
    <cfRule type="cellIs" dxfId="16" priority="10" stopIfTrue="1" operator="greater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Übersicht</vt:lpstr>
      <vt:lpstr>VIE</vt:lpstr>
      <vt:lpstr>VIE GRUPPE inkl. MIA &amp; KSC</vt:lpstr>
      <vt:lpstr>Tabelle1</vt:lpstr>
      <vt:lpstr>'VIE GRUPPE inkl. MIA &amp; KSC'!Druckbereich</vt:lpstr>
    </vt:vector>
  </TitlesOfParts>
  <Company>VIE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reischen</dc:creator>
  <cp:lastModifiedBy>Judit Helenyi</cp:lastModifiedBy>
  <cp:lastPrinted>2012-05-09T15:08:17Z</cp:lastPrinted>
  <dcterms:created xsi:type="dcterms:W3CDTF">2005-12-21T09:22:21Z</dcterms:created>
  <dcterms:modified xsi:type="dcterms:W3CDTF">2018-02-12T14:27:15Z</dcterms:modified>
</cp:coreProperties>
</file>